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92.168.30.13\共有\PC事業部\総務部\専有\支払\支払査定\2023\新請求書\"/>
    </mc:Choice>
  </mc:AlternateContent>
  <bookViews>
    <workbookView xWindow="-105" yWindow="-105" windowWidth="23250" windowHeight="12570" tabRatio="767" firstSheet="1" activeTab="1"/>
  </bookViews>
  <sheets>
    <sheet name="注！接頭★のシートは必ず残す事" sheetId="20" r:id="rId1"/>
    <sheet name="★基本情報入力 (記入例)" sheetId="32" r:id="rId2"/>
    <sheet name="契約出来高内訳書  記入例" sheetId="31" r:id="rId3"/>
    <sheet name="請求書（契約）記入例" sheetId="30" r:id="rId4"/>
    <sheet name="★基本情報入力" sheetId="19" r:id="rId5"/>
    <sheet name="契約出来高内訳書 " sheetId="29" r:id="rId6"/>
    <sheet name="請求書（契約）" sheetId="26" r:id="rId7"/>
    <sheet name="請求書（単価契約）" sheetId="23" r:id="rId8"/>
    <sheet name="請求書（切）" sheetId="22" r:id="rId9"/>
    <sheet name="支払内訳書" sheetId="21" r:id="rId10"/>
    <sheet name="★ドロップダウンリスト" sheetId="15" state="hidden" r:id="rId11"/>
  </sheets>
  <definedNames>
    <definedName name="_xlnm._FilterDatabase" localSheetId="10" hidden="1">★ドロップダウンリスト!$N$1:$N$176</definedName>
    <definedName name="_xlnm.Print_Area" localSheetId="5">'契約出来高内訳書 '!$A$1:$AB$109</definedName>
    <definedName name="_xlnm.Print_Area" localSheetId="2">'契約出来高内訳書  記入例'!$A$1:$R$109</definedName>
    <definedName name="_xlnm.Print_Area" localSheetId="9">支払内訳書!$A$29:$O$53</definedName>
    <definedName name="_xlnm.Print_Area" localSheetId="6">'請求書（契約）'!$A$1:$AB$35</definedName>
    <definedName name="_xlnm.Print_Area" localSheetId="3">'請求書（契約）記入例'!$A$1:$AB$35</definedName>
    <definedName name="_xlnm.Print_Area" localSheetId="8">'請求書（切）'!$A$1:$AB$35</definedName>
    <definedName name="_xlnm.Print_Area" localSheetId="7">'請求書（単価契約）'!$A$1:$AB$35</definedName>
    <definedName name="_xlnm.Print_Titles" localSheetId="5">'契約出来高内訳書 '!$A:$H,'契約出来高内訳書 '!$14:$15</definedName>
    <definedName name="_xlnm.Print_Titles" localSheetId="2">'契約出来高内訳書  記入例'!$A:$H,'契約出来高内訳書  記入例'!$14:$15</definedName>
    <definedName name="外注">★ドロップダウンリスト!$R$4:$R$27</definedName>
    <definedName name="経費">★ドロップダウンリスト!$S$4:$S$51</definedName>
    <definedName name="工事略称">★ドロップダウンリスト!$A$3:$A$94</definedName>
    <definedName name="材料">★ドロップダウンリスト!$Q$4:$Q$53</definedName>
    <definedName name="要_素">★ドロップダウンリスト!$Q$3:$S$3</definedName>
    <definedName name="労務">★ドロップダウンリスト!$P$4:$P$29</definedName>
  </definedNames>
  <calcPr calcId="162913"/>
</workbook>
</file>

<file path=xl/calcChain.xml><?xml version="1.0" encoding="utf-8"?>
<calcChain xmlns="http://schemas.openxmlformats.org/spreadsheetml/2006/main">
  <c r="B10" i="32" l="1"/>
  <c r="B9" i="32"/>
  <c r="B8" i="32"/>
  <c r="B7" i="32"/>
  <c r="B10" i="29" l="1"/>
  <c r="D20" i="23" l="1"/>
  <c r="C6" i="21" l="1"/>
  <c r="H18" i="29" l="1"/>
  <c r="H19" i="29"/>
  <c r="H20" i="29"/>
  <c r="H21" i="29"/>
  <c r="H22" i="29"/>
  <c r="H23" i="29"/>
  <c r="H24" i="29"/>
  <c r="H25" i="29"/>
  <c r="H26" i="29"/>
  <c r="H27" i="29"/>
  <c r="H28" i="29"/>
  <c r="H29" i="29"/>
  <c r="H30" i="29"/>
  <c r="K17" i="26" l="1"/>
  <c r="D21" i="30"/>
  <c r="D19" i="30"/>
  <c r="D18" i="30"/>
  <c r="D17" i="30"/>
  <c r="K17" i="30"/>
  <c r="H19" i="31" l="1"/>
  <c r="AL107" i="31" l="1"/>
  <c r="AJ107" i="31"/>
  <c r="AH107" i="31"/>
  <c r="AF107" i="31"/>
  <c r="AD107" i="31"/>
  <c r="AB107" i="31"/>
  <c r="Z107" i="31"/>
  <c r="X107" i="31"/>
  <c r="V107" i="31"/>
  <c r="T107" i="31"/>
  <c r="R107" i="31"/>
  <c r="P107" i="31"/>
  <c r="N107" i="31"/>
  <c r="L107" i="31"/>
  <c r="J107" i="31"/>
  <c r="H107" i="31"/>
  <c r="AL106" i="31"/>
  <c r="AJ106" i="31"/>
  <c r="AH106" i="31"/>
  <c r="AF106" i="31"/>
  <c r="AD106" i="31"/>
  <c r="AB106" i="31"/>
  <c r="Z106" i="31"/>
  <c r="X106" i="31"/>
  <c r="V106" i="31"/>
  <c r="T106" i="31"/>
  <c r="R106" i="31"/>
  <c r="P106" i="31"/>
  <c r="N106" i="31"/>
  <c r="L106" i="31"/>
  <c r="J106" i="31"/>
  <c r="H106" i="31"/>
  <c r="AL105" i="31"/>
  <c r="AJ105" i="31"/>
  <c r="AH105" i="31"/>
  <c r="AF105" i="31"/>
  <c r="AD105" i="31"/>
  <c r="AB105" i="31"/>
  <c r="Z105" i="31"/>
  <c r="X105" i="31"/>
  <c r="V105" i="31"/>
  <c r="T105" i="31"/>
  <c r="R105" i="31"/>
  <c r="P105" i="31"/>
  <c r="N105" i="31"/>
  <c r="L105" i="31"/>
  <c r="J105" i="31"/>
  <c r="H105" i="31"/>
  <c r="AL104" i="31"/>
  <c r="AJ104" i="31"/>
  <c r="AH104" i="31"/>
  <c r="AF104" i="31"/>
  <c r="AD104" i="31"/>
  <c r="AB104" i="31"/>
  <c r="Z104" i="31"/>
  <c r="X104" i="31"/>
  <c r="V104" i="31"/>
  <c r="T104" i="31"/>
  <c r="R104" i="31"/>
  <c r="P104" i="31"/>
  <c r="N104" i="31"/>
  <c r="L104" i="31"/>
  <c r="J104" i="31"/>
  <c r="H104" i="31"/>
  <c r="AL103" i="31"/>
  <c r="AJ103" i="31"/>
  <c r="AH103" i="31"/>
  <c r="AF103" i="31"/>
  <c r="AD103" i="31"/>
  <c r="AB103" i="31"/>
  <c r="Z103" i="31"/>
  <c r="X103" i="31"/>
  <c r="V103" i="31"/>
  <c r="T103" i="31"/>
  <c r="R103" i="31"/>
  <c r="P103" i="31"/>
  <c r="N103" i="31"/>
  <c r="L103" i="31"/>
  <c r="J103" i="31"/>
  <c r="H103" i="31"/>
  <c r="AL102" i="31"/>
  <c r="AJ102" i="31"/>
  <c r="AH102" i="31"/>
  <c r="AF102" i="31"/>
  <c r="AD102" i="31"/>
  <c r="AB102" i="31"/>
  <c r="Z102" i="31"/>
  <c r="X102" i="31"/>
  <c r="V102" i="31"/>
  <c r="T102" i="31"/>
  <c r="R102" i="31"/>
  <c r="P102" i="31"/>
  <c r="N102" i="31"/>
  <c r="L102" i="31"/>
  <c r="J102" i="31"/>
  <c r="H102" i="31"/>
  <c r="AL101" i="31"/>
  <c r="AJ101" i="31"/>
  <c r="AH101" i="31"/>
  <c r="AF101" i="31"/>
  <c r="AD101" i="31"/>
  <c r="AB101" i="31"/>
  <c r="Z101" i="31"/>
  <c r="X101" i="31"/>
  <c r="V101" i="31"/>
  <c r="T101" i="31"/>
  <c r="R101" i="31"/>
  <c r="P101" i="31"/>
  <c r="N101" i="31"/>
  <c r="L101" i="31"/>
  <c r="J101" i="31"/>
  <c r="H101" i="31"/>
  <c r="AL100" i="31"/>
  <c r="AJ100" i="31"/>
  <c r="AH100" i="31"/>
  <c r="AF100" i="31"/>
  <c r="AD100" i="31"/>
  <c r="AB100" i="31"/>
  <c r="Z100" i="31"/>
  <c r="X100" i="31"/>
  <c r="V100" i="31"/>
  <c r="T100" i="31"/>
  <c r="R100" i="31"/>
  <c r="P100" i="31"/>
  <c r="N100" i="31"/>
  <c r="L100" i="31"/>
  <c r="J100" i="31"/>
  <c r="H100" i="31"/>
  <c r="AL99" i="31"/>
  <c r="AJ99" i="31"/>
  <c r="AH99" i="31"/>
  <c r="AF99" i="31"/>
  <c r="AD99" i="31"/>
  <c r="AB99" i="31"/>
  <c r="Z99" i="31"/>
  <c r="X99" i="31"/>
  <c r="V99" i="31"/>
  <c r="T99" i="31"/>
  <c r="R99" i="31"/>
  <c r="P99" i="31"/>
  <c r="N99" i="31"/>
  <c r="L99" i="31"/>
  <c r="J99" i="31"/>
  <c r="H99" i="31"/>
  <c r="AL98" i="31"/>
  <c r="AJ98" i="31"/>
  <c r="AH98" i="31"/>
  <c r="AF98" i="31"/>
  <c r="AD98" i="31"/>
  <c r="AB98" i="31"/>
  <c r="Z98" i="31"/>
  <c r="X98" i="31"/>
  <c r="V98" i="31"/>
  <c r="T98" i="31"/>
  <c r="R98" i="31"/>
  <c r="P98" i="31"/>
  <c r="N98" i="31"/>
  <c r="L98" i="31"/>
  <c r="J98" i="31"/>
  <c r="H98" i="31"/>
  <c r="AL97" i="31"/>
  <c r="AJ97" i="31"/>
  <c r="AH97" i="31"/>
  <c r="AF97" i="31"/>
  <c r="AD97" i="31"/>
  <c r="AB97" i="31"/>
  <c r="Z97" i="31"/>
  <c r="X97" i="31"/>
  <c r="V97" i="31"/>
  <c r="T97" i="31"/>
  <c r="R97" i="31"/>
  <c r="P97" i="31"/>
  <c r="N97" i="31"/>
  <c r="L97" i="31"/>
  <c r="J97" i="31"/>
  <c r="H97" i="31"/>
  <c r="AL96" i="31"/>
  <c r="AJ96" i="31"/>
  <c r="AH96" i="31"/>
  <c r="AF96" i="31"/>
  <c r="AD96" i="31"/>
  <c r="AB96" i="31"/>
  <c r="Z96" i="31"/>
  <c r="X96" i="31"/>
  <c r="V96" i="31"/>
  <c r="T96" i="31"/>
  <c r="R96" i="31"/>
  <c r="P96" i="31"/>
  <c r="N96" i="31"/>
  <c r="L96" i="31"/>
  <c r="J96" i="31"/>
  <c r="H96" i="31"/>
  <c r="AL95" i="31"/>
  <c r="AJ95" i="31"/>
  <c r="AH95" i="31"/>
  <c r="AF95" i="31"/>
  <c r="AD95" i="31"/>
  <c r="AB95" i="31"/>
  <c r="Z95" i="31"/>
  <c r="X95" i="31"/>
  <c r="V95" i="31"/>
  <c r="T95" i="31"/>
  <c r="R95" i="31"/>
  <c r="P95" i="31"/>
  <c r="N95" i="31"/>
  <c r="L95" i="31"/>
  <c r="J95" i="31"/>
  <c r="H95" i="31"/>
  <c r="AL94" i="31"/>
  <c r="AJ94" i="31"/>
  <c r="AH94" i="31"/>
  <c r="AF94" i="31"/>
  <c r="AD94" i="31"/>
  <c r="AB94" i="31"/>
  <c r="Z94" i="31"/>
  <c r="X94" i="31"/>
  <c r="V94" i="31"/>
  <c r="T94" i="31"/>
  <c r="R94" i="31"/>
  <c r="P94" i="31"/>
  <c r="N94" i="31"/>
  <c r="L94" i="31"/>
  <c r="J94" i="31"/>
  <c r="H94" i="31"/>
  <c r="AL93" i="31"/>
  <c r="AJ93" i="31"/>
  <c r="AH93" i="31"/>
  <c r="AF93" i="31"/>
  <c r="AD93" i="31"/>
  <c r="AB93" i="31"/>
  <c r="Z93" i="31"/>
  <c r="X93" i="31"/>
  <c r="V93" i="31"/>
  <c r="T93" i="31"/>
  <c r="R93" i="31"/>
  <c r="P93" i="31"/>
  <c r="N93" i="31"/>
  <c r="L93" i="31"/>
  <c r="J93" i="31"/>
  <c r="H93" i="31"/>
  <c r="AL92" i="31"/>
  <c r="AJ92" i="31"/>
  <c r="AH92" i="31"/>
  <c r="AF92" i="31"/>
  <c r="AD92" i="31"/>
  <c r="AB92" i="31"/>
  <c r="Z92" i="31"/>
  <c r="X92" i="31"/>
  <c r="V92" i="31"/>
  <c r="T92" i="31"/>
  <c r="R92" i="31"/>
  <c r="P92" i="31"/>
  <c r="N92" i="31"/>
  <c r="L92" i="31"/>
  <c r="J92" i="31"/>
  <c r="H92" i="31"/>
  <c r="AL91" i="31"/>
  <c r="AJ91" i="31"/>
  <c r="AH91" i="31"/>
  <c r="AF91" i="31"/>
  <c r="AD91" i="31"/>
  <c r="AB91" i="31"/>
  <c r="Z91" i="31"/>
  <c r="X91" i="31"/>
  <c r="V91" i="31"/>
  <c r="T91" i="31"/>
  <c r="R91" i="31"/>
  <c r="P91" i="31"/>
  <c r="N91" i="31"/>
  <c r="L91" i="31"/>
  <c r="J91" i="31"/>
  <c r="H91" i="31"/>
  <c r="AL90" i="31"/>
  <c r="AJ90" i="31"/>
  <c r="AH90" i="31"/>
  <c r="AF90" i="31"/>
  <c r="AD90" i="31"/>
  <c r="AB90" i="31"/>
  <c r="Z90" i="31"/>
  <c r="X90" i="31"/>
  <c r="V90" i="31"/>
  <c r="T90" i="31"/>
  <c r="R90" i="31"/>
  <c r="P90" i="31"/>
  <c r="N90" i="31"/>
  <c r="L90" i="31"/>
  <c r="J90" i="31"/>
  <c r="H90" i="31"/>
  <c r="AL89" i="31"/>
  <c r="AJ89" i="31"/>
  <c r="AH89" i="31"/>
  <c r="AF89" i="31"/>
  <c r="AD89" i="31"/>
  <c r="AB89" i="31"/>
  <c r="Z89" i="31"/>
  <c r="X89" i="31"/>
  <c r="V89" i="31"/>
  <c r="T89" i="31"/>
  <c r="R89" i="31"/>
  <c r="P89" i="31"/>
  <c r="N89" i="31"/>
  <c r="L89" i="31"/>
  <c r="J89" i="31"/>
  <c r="H89" i="31"/>
  <c r="AL88" i="31"/>
  <c r="AJ88" i="31"/>
  <c r="AH88" i="31"/>
  <c r="AF88" i="31"/>
  <c r="AD88" i="31"/>
  <c r="AB88" i="31"/>
  <c r="Z88" i="31"/>
  <c r="X88" i="31"/>
  <c r="V88" i="31"/>
  <c r="T88" i="31"/>
  <c r="R88" i="31"/>
  <c r="P88" i="31"/>
  <c r="N88" i="31"/>
  <c r="L88" i="31"/>
  <c r="J88" i="31"/>
  <c r="H88" i="31"/>
  <c r="AL87" i="31"/>
  <c r="AJ87" i="31"/>
  <c r="AH87" i="31"/>
  <c r="AF87" i="31"/>
  <c r="AD87" i="31"/>
  <c r="AB87" i="31"/>
  <c r="Z87" i="31"/>
  <c r="X87" i="31"/>
  <c r="V87" i="31"/>
  <c r="T87" i="31"/>
  <c r="R87" i="31"/>
  <c r="P87" i="31"/>
  <c r="N87" i="31"/>
  <c r="L87" i="31"/>
  <c r="J87" i="31"/>
  <c r="H87" i="31"/>
  <c r="AL86" i="31"/>
  <c r="AJ86" i="31"/>
  <c r="AH86" i="31"/>
  <c r="AF86" i="31"/>
  <c r="AD86" i="31"/>
  <c r="AB86" i="31"/>
  <c r="Z86" i="31"/>
  <c r="X86" i="31"/>
  <c r="V86" i="31"/>
  <c r="T86" i="31"/>
  <c r="R86" i="31"/>
  <c r="P86" i="31"/>
  <c r="N86" i="31"/>
  <c r="L86" i="31"/>
  <c r="J86" i="31"/>
  <c r="H86" i="31"/>
  <c r="AL85" i="31"/>
  <c r="AJ85" i="31"/>
  <c r="AH85" i="31"/>
  <c r="AF85" i="31"/>
  <c r="AD85" i="31"/>
  <c r="AB85" i="31"/>
  <c r="Z85" i="31"/>
  <c r="X85" i="31"/>
  <c r="V85" i="31"/>
  <c r="T85" i="31"/>
  <c r="R85" i="31"/>
  <c r="P85" i="31"/>
  <c r="N85" i="31"/>
  <c r="L85" i="31"/>
  <c r="J85" i="31"/>
  <c r="H85" i="31"/>
  <c r="AL84" i="31"/>
  <c r="AJ84" i="31"/>
  <c r="AH84" i="31"/>
  <c r="AF84" i="31"/>
  <c r="AD84" i="31"/>
  <c r="AB84" i="31"/>
  <c r="Z84" i="31"/>
  <c r="X84" i="31"/>
  <c r="V84" i="31"/>
  <c r="T84" i="31"/>
  <c r="R84" i="31"/>
  <c r="P84" i="31"/>
  <c r="N84" i="31"/>
  <c r="L84" i="31"/>
  <c r="J84" i="31"/>
  <c r="H84" i="31"/>
  <c r="AL83" i="31"/>
  <c r="AJ83" i="31"/>
  <c r="AH83" i="31"/>
  <c r="AF83" i="31"/>
  <c r="AD83" i="31"/>
  <c r="AB83" i="31"/>
  <c r="Z83" i="31"/>
  <c r="X83" i="31"/>
  <c r="V83" i="31"/>
  <c r="T83" i="31"/>
  <c r="R83" i="31"/>
  <c r="P83" i="31"/>
  <c r="N83" i="31"/>
  <c r="L83" i="31"/>
  <c r="J83" i="31"/>
  <c r="H83" i="31"/>
  <c r="AL82" i="31"/>
  <c r="AJ82" i="31"/>
  <c r="AH82" i="31"/>
  <c r="AF82" i="31"/>
  <c r="AD82" i="31"/>
  <c r="AB82" i="31"/>
  <c r="Z82" i="31"/>
  <c r="X82" i="31"/>
  <c r="V82" i="31"/>
  <c r="T82" i="31"/>
  <c r="R82" i="31"/>
  <c r="P82" i="31"/>
  <c r="N82" i="31"/>
  <c r="L82" i="31"/>
  <c r="J82" i="31"/>
  <c r="H82" i="31"/>
  <c r="AL81" i="31"/>
  <c r="AJ81" i="31"/>
  <c r="AH81" i="31"/>
  <c r="AF81" i="31"/>
  <c r="AD81" i="31"/>
  <c r="AB81" i="31"/>
  <c r="Z81" i="31"/>
  <c r="X81" i="31"/>
  <c r="V81" i="31"/>
  <c r="T81" i="31"/>
  <c r="R81" i="31"/>
  <c r="P81" i="31"/>
  <c r="N81" i="31"/>
  <c r="L81" i="31"/>
  <c r="J81" i="31"/>
  <c r="H81" i="31"/>
  <c r="AL80" i="31"/>
  <c r="AJ80" i="31"/>
  <c r="AH80" i="31"/>
  <c r="AF80" i="31"/>
  <c r="AD80" i="31"/>
  <c r="AB80" i="31"/>
  <c r="Z80" i="31"/>
  <c r="X80" i="31"/>
  <c r="V80" i="31"/>
  <c r="T80" i="31"/>
  <c r="R80" i="31"/>
  <c r="P80" i="31"/>
  <c r="N80" i="31"/>
  <c r="L80" i="31"/>
  <c r="J80" i="31"/>
  <c r="H80" i="31"/>
  <c r="AL79" i="31"/>
  <c r="AJ79" i="31"/>
  <c r="AH79" i="31"/>
  <c r="AF79" i="31"/>
  <c r="AD79" i="31"/>
  <c r="AB79" i="31"/>
  <c r="Z79" i="31"/>
  <c r="X79" i="31"/>
  <c r="V79" i="31"/>
  <c r="T79" i="31"/>
  <c r="R79" i="31"/>
  <c r="P79" i="31"/>
  <c r="N79" i="31"/>
  <c r="L79" i="31"/>
  <c r="J79" i="31"/>
  <c r="H79" i="31"/>
  <c r="AL78" i="31"/>
  <c r="AJ78" i="31"/>
  <c r="AH78" i="31"/>
  <c r="AF78" i="31"/>
  <c r="AD78" i="31"/>
  <c r="AB78" i="31"/>
  <c r="Z78" i="31"/>
  <c r="X78" i="31"/>
  <c r="V78" i="31"/>
  <c r="T78" i="31"/>
  <c r="R78" i="31"/>
  <c r="P78" i="31"/>
  <c r="N78" i="31"/>
  <c r="L78" i="31"/>
  <c r="J78" i="31"/>
  <c r="H78" i="31"/>
  <c r="AL77" i="31"/>
  <c r="AJ77" i="31"/>
  <c r="AH77" i="31"/>
  <c r="AF77" i="31"/>
  <c r="AD77" i="31"/>
  <c r="AB77" i="31"/>
  <c r="Z77" i="31"/>
  <c r="X77" i="31"/>
  <c r="V77" i="31"/>
  <c r="T77" i="31"/>
  <c r="R77" i="31"/>
  <c r="P77" i="31"/>
  <c r="N77" i="31"/>
  <c r="L77" i="31"/>
  <c r="J77" i="31"/>
  <c r="H77" i="31"/>
  <c r="AL76" i="31"/>
  <c r="AJ76" i="31"/>
  <c r="AH76" i="31"/>
  <c r="AF76" i="31"/>
  <c r="AD76" i="31"/>
  <c r="AB76" i="31"/>
  <c r="Z76" i="31"/>
  <c r="X76" i="31"/>
  <c r="V76" i="31"/>
  <c r="T76" i="31"/>
  <c r="R76" i="31"/>
  <c r="P76" i="31"/>
  <c r="N76" i="31"/>
  <c r="L76" i="31"/>
  <c r="J76" i="31"/>
  <c r="H76" i="31"/>
  <c r="AL75" i="31"/>
  <c r="AJ75" i="31"/>
  <c r="AH75" i="31"/>
  <c r="AF75" i="31"/>
  <c r="AD75" i="31"/>
  <c r="AB75" i="31"/>
  <c r="Z75" i="31"/>
  <c r="X75" i="31"/>
  <c r="V75" i="31"/>
  <c r="T75" i="31"/>
  <c r="R75" i="31"/>
  <c r="P75" i="31"/>
  <c r="N75" i="31"/>
  <c r="L75" i="31"/>
  <c r="J75" i="31"/>
  <c r="H75" i="31"/>
  <c r="AL74" i="31"/>
  <c r="AJ74" i="31"/>
  <c r="AH74" i="31"/>
  <c r="AF74" i="31"/>
  <c r="AD74" i="31"/>
  <c r="AB74" i="31"/>
  <c r="Z74" i="31"/>
  <c r="X74" i="31"/>
  <c r="V74" i="31"/>
  <c r="T74" i="31"/>
  <c r="R74" i="31"/>
  <c r="P74" i="31"/>
  <c r="N74" i="31"/>
  <c r="L74" i="31"/>
  <c r="J74" i="31"/>
  <c r="H74" i="31"/>
  <c r="AL73" i="31"/>
  <c r="AJ73" i="31"/>
  <c r="AH73" i="31"/>
  <c r="AF73" i="31"/>
  <c r="AD73" i="31"/>
  <c r="AB73" i="31"/>
  <c r="Z73" i="31"/>
  <c r="X73" i="31"/>
  <c r="V73" i="31"/>
  <c r="T73" i="31"/>
  <c r="R73" i="31"/>
  <c r="P73" i="31"/>
  <c r="N73" i="31"/>
  <c r="L73" i="31"/>
  <c r="J73" i="31"/>
  <c r="H73" i="31"/>
  <c r="AL72" i="31"/>
  <c r="AJ72" i="31"/>
  <c r="AH72" i="31"/>
  <c r="AF72" i="31"/>
  <c r="AD72" i="31"/>
  <c r="AB72" i="31"/>
  <c r="Z72" i="31"/>
  <c r="X72" i="31"/>
  <c r="V72" i="31"/>
  <c r="T72" i="31"/>
  <c r="R72" i="31"/>
  <c r="P72" i="31"/>
  <c r="N72" i="31"/>
  <c r="L72" i="31"/>
  <c r="J72" i="31"/>
  <c r="H72" i="31"/>
  <c r="AL71" i="31"/>
  <c r="AJ71" i="31"/>
  <c r="AH71" i="31"/>
  <c r="AF71" i="31"/>
  <c r="AD71" i="31"/>
  <c r="AB71" i="31"/>
  <c r="Z71" i="31"/>
  <c r="X71" i="31"/>
  <c r="V71" i="31"/>
  <c r="T71" i="31"/>
  <c r="R71" i="31"/>
  <c r="P71" i="31"/>
  <c r="N71" i="31"/>
  <c r="L71" i="31"/>
  <c r="J71" i="31"/>
  <c r="H71" i="31"/>
  <c r="AL70" i="31"/>
  <c r="AJ70" i="31"/>
  <c r="AH70" i="31"/>
  <c r="AF70" i="31"/>
  <c r="AD70" i="31"/>
  <c r="AB70" i="31"/>
  <c r="Z70" i="31"/>
  <c r="X70" i="31"/>
  <c r="V70" i="31"/>
  <c r="T70" i="31"/>
  <c r="R70" i="31"/>
  <c r="P70" i="31"/>
  <c r="N70" i="31"/>
  <c r="L70" i="31"/>
  <c r="J70" i="31"/>
  <c r="H70" i="31"/>
  <c r="AL69" i="31"/>
  <c r="AJ69" i="31"/>
  <c r="AH69" i="31"/>
  <c r="AF69" i="31"/>
  <c r="AD69" i="31"/>
  <c r="AB69" i="31"/>
  <c r="Z69" i="31"/>
  <c r="X69" i="31"/>
  <c r="V69" i="31"/>
  <c r="T69" i="31"/>
  <c r="R69" i="31"/>
  <c r="P69" i="31"/>
  <c r="N69" i="31"/>
  <c r="L69" i="31"/>
  <c r="J69" i="31"/>
  <c r="H69" i="31"/>
  <c r="AL68" i="31"/>
  <c r="AJ68" i="31"/>
  <c r="AH68" i="31"/>
  <c r="AF68" i="31"/>
  <c r="AD68" i="31"/>
  <c r="AB68" i="31"/>
  <c r="Z68" i="31"/>
  <c r="X68" i="31"/>
  <c r="V68" i="31"/>
  <c r="T68" i="31"/>
  <c r="R68" i="31"/>
  <c r="P68" i="31"/>
  <c r="N68" i="31"/>
  <c r="L68" i="31"/>
  <c r="J68" i="31"/>
  <c r="H68" i="31"/>
  <c r="AL67" i="31"/>
  <c r="AJ67" i="31"/>
  <c r="AH67" i="31"/>
  <c r="AF67" i="31"/>
  <c r="AD67" i="31"/>
  <c r="AB67" i="31"/>
  <c r="Z67" i="31"/>
  <c r="X67" i="31"/>
  <c r="V67" i="31"/>
  <c r="T67" i="31"/>
  <c r="R67" i="31"/>
  <c r="P67" i="31"/>
  <c r="N67" i="31"/>
  <c r="L67" i="31"/>
  <c r="J67" i="31"/>
  <c r="H67" i="31"/>
  <c r="AL66" i="31"/>
  <c r="AJ66" i="31"/>
  <c r="AH66" i="31"/>
  <c r="AF66" i="31"/>
  <c r="AD66" i="31"/>
  <c r="AB66" i="31"/>
  <c r="Z66" i="31"/>
  <c r="X66" i="31"/>
  <c r="V66" i="31"/>
  <c r="T66" i="31"/>
  <c r="R66" i="31"/>
  <c r="P66" i="31"/>
  <c r="N66" i="31"/>
  <c r="L66" i="31"/>
  <c r="J66" i="31"/>
  <c r="H66" i="31"/>
  <c r="AL65" i="31"/>
  <c r="AJ65" i="31"/>
  <c r="AH65" i="31"/>
  <c r="AF65" i="31"/>
  <c r="AD65" i="31"/>
  <c r="AB65" i="31"/>
  <c r="Z65" i="31"/>
  <c r="X65" i="31"/>
  <c r="V65" i="31"/>
  <c r="T65" i="31"/>
  <c r="R65" i="31"/>
  <c r="P65" i="31"/>
  <c r="N65" i="31"/>
  <c r="L65" i="31"/>
  <c r="J65" i="31"/>
  <c r="H65" i="31"/>
  <c r="AL64" i="31"/>
  <c r="AJ64" i="31"/>
  <c r="AH64" i="31"/>
  <c r="AF64" i="31"/>
  <c r="AD64" i="31"/>
  <c r="AB64" i="31"/>
  <c r="Z64" i="31"/>
  <c r="X64" i="31"/>
  <c r="V64" i="31"/>
  <c r="T64" i="31"/>
  <c r="R64" i="31"/>
  <c r="P64" i="31"/>
  <c r="N64" i="31"/>
  <c r="L64" i="31"/>
  <c r="J64" i="31"/>
  <c r="H64" i="31"/>
  <c r="AL63" i="31"/>
  <c r="AJ63" i="31"/>
  <c r="AH63" i="31"/>
  <c r="AF63" i="31"/>
  <c r="AD63" i="31"/>
  <c r="AB63" i="31"/>
  <c r="Z63" i="31"/>
  <c r="X63" i="31"/>
  <c r="V63" i="31"/>
  <c r="T63" i="31"/>
  <c r="R63" i="31"/>
  <c r="P63" i="31"/>
  <c r="N63" i="31"/>
  <c r="L63" i="31"/>
  <c r="J63" i="31"/>
  <c r="H63" i="31"/>
  <c r="AL62" i="31"/>
  <c r="AJ62" i="31"/>
  <c r="AH62" i="31"/>
  <c r="AF62" i="31"/>
  <c r="AD62" i="31"/>
  <c r="AB62" i="31"/>
  <c r="Z62" i="31"/>
  <c r="X62" i="31"/>
  <c r="V62" i="31"/>
  <c r="T62" i="31"/>
  <c r="R62" i="31"/>
  <c r="P62" i="31"/>
  <c r="N62" i="31"/>
  <c r="L62" i="31"/>
  <c r="J62" i="31"/>
  <c r="H62" i="31"/>
  <c r="AL61" i="31"/>
  <c r="AJ61" i="31"/>
  <c r="AH61" i="31"/>
  <c r="AF61" i="31"/>
  <c r="AD61" i="31"/>
  <c r="AB61" i="31"/>
  <c r="Z61" i="31"/>
  <c r="X61" i="31"/>
  <c r="V61" i="31"/>
  <c r="T61" i="31"/>
  <c r="R61" i="31"/>
  <c r="P61" i="31"/>
  <c r="N61" i="31"/>
  <c r="L61" i="31"/>
  <c r="J61" i="31"/>
  <c r="H61" i="31"/>
  <c r="AL60" i="31"/>
  <c r="AJ60" i="31"/>
  <c r="AH60" i="31"/>
  <c r="AF60" i="31"/>
  <c r="AD60" i="31"/>
  <c r="AB60" i="31"/>
  <c r="Z60" i="31"/>
  <c r="X60" i="31"/>
  <c r="V60" i="31"/>
  <c r="T60" i="31"/>
  <c r="R60" i="31"/>
  <c r="P60" i="31"/>
  <c r="N60" i="31"/>
  <c r="L60" i="31"/>
  <c r="J60" i="31"/>
  <c r="H60" i="31"/>
  <c r="AL59" i="31"/>
  <c r="AJ59" i="31"/>
  <c r="AH59" i="31"/>
  <c r="AF59" i="31"/>
  <c r="AD59" i="31"/>
  <c r="AB59" i="31"/>
  <c r="Z59" i="31"/>
  <c r="X59" i="31"/>
  <c r="V59" i="31"/>
  <c r="T59" i="31"/>
  <c r="R59" i="31"/>
  <c r="P59" i="31"/>
  <c r="N59" i="31"/>
  <c r="L59" i="31"/>
  <c r="J59" i="31"/>
  <c r="H59" i="31"/>
  <c r="AL58" i="31"/>
  <c r="AJ58" i="31"/>
  <c r="AH58" i="31"/>
  <c r="AF58" i="31"/>
  <c r="AD58" i="31"/>
  <c r="AB58" i="31"/>
  <c r="Z58" i="31"/>
  <c r="X58" i="31"/>
  <c r="V58" i="31"/>
  <c r="T58" i="31"/>
  <c r="R58" i="31"/>
  <c r="P58" i="31"/>
  <c r="N58" i="31"/>
  <c r="L58" i="31"/>
  <c r="J58" i="31"/>
  <c r="H58" i="31"/>
  <c r="AL57" i="31"/>
  <c r="AJ57" i="31"/>
  <c r="AH57" i="31"/>
  <c r="AF57" i="31"/>
  <c r="AD57" i="31"/>
  <c r="AB57" i="31"/>
  <c r="Z57" i="31"/>
  <c r="X57" i="31"/>
  <c r="V57" i="31"/>
  <c r="T57" i="31"/>
  <c r="R57" i="31"/>
  <c r="P57" i="31"/>
  <c r="N57" i="31"/>
  <c r="L57" i="31"/>
  <c r="J57" i="31"/>
  <c r="H57" i="31"/>
  <c r="AL56" i="31"/>
  <c r="AJ56" i="31"/>
  <c r="AH56" i="31"/>
  <c r="AF56" i="31"/>
  <c r="AD56" i="31"/>
  <c r="AB56" i="31"/>
  <c r="Z56" i="31"/>
  <c r="X56" i="31"/>
  <c r="V56" i="31"/>
  <c r="T56" i="31"/>
  <c r="R56" i="31"/>
  <c r="P56" i="31"/>
  <c r="N56" i="31"/>
  <c r="L56" i="31"/>
  <c r="J56" i="31"/>
  <c r="H56" i="31"/>
  <c r="AL55" i="31"/>
  <c r="AJ55" i="31"/>
  <c r="AH55" i="31"/>
  <c r="AF55" i="31"/>
  <c r="AD55" i="31"/>
  <c r="AB55" i="31"/>
  <c r="Z55" i="31"/>
  <c r="X55" i="31"/>
  <c r="V55" i="31"/>
  <c r="T55" i="31"/>
  <c r="R55" i="31"/>
  <c r="P55" i="31"/>
  <c r="N55" i="31"/>
  <c r="L55" i="31"/>
  <c r="J55" i="31"/>
  <c r="H55" i="31"/>
  <c r="AL54" i="31"/>
  <c r="AJ54" i="31"/>
  <c r="AH54" i="31"/>
  <c r="AF54" i="31"/>
  <c r="AD54" i="31"/>
  <c r="AB54" i="31"/>
  <c r="Z54" i="31"/>
  <c r="X54" i="31"/>
  <c r="V54" i="31"/>
  <c r="T54" i="31"/>
  <c r="R54" i="31"/>
  <c r="P54" i="31"/>
  <c r="N54" i="31"/>
  <c r="L54" i="31"/>
  <c r="J54" i="31"/>
  <c r="H54" i="31"/>
  <c r="AL53" i="31"/>
  <c r="AJ53" i="31"/>
  <c r="AH53" i="31"/>
  <c r="AF53" i="31"/>
  <c r="AD53" i="31"/>
  <c r="AB53" i="31"/>
  <c r="Z53" i="31"/>
  <c r="X53" i="31"/>
  <c r="V53" i="31"/>
  <c r="T53" i="31"/>
  <c r="R53" i="31"/>
  <c r="P53" i="31"/>
  <c r="N53" i="31"/>
  <c r="L53" i="31"/>
  <c r="J53" i="31"/>
  <c r="H53" i="31"/>
  <c r="AL52" i="31"/>
  <c r="AJ52" i="31"/>
  <c r="AH52" i="31"/>
  <c r="AF52" i="31"/>
  <c r="AD52" i="31"/>
  <c r="AB52" i="31"/>
  <c r="Z52" i="31"/>
  <c r="X52" i="31"/>
  <c r="V52" i="31"/>
  <c r="T52" i="31"/>
  <c r="R52" i="31"/>
  <c r="P52" i="31"/>
  <c r="N52" i="31"/>
  <c r="L52" i="31"/>
  <c r="J52" i="31"/>
  <c r="H52" i="31"/>
  <c r="AL51" i="31"/>
  <c r="AJ51" i="31"/>
  <c r="AH51" i="31"/>
  <c r="AF51" i="31"/>
  <c r="AD51" i="31"/>
  <c r="AB51" i="31"/>
  <c r="Z51" i="31"/>
  <c r="X51" i="31"/>
  <c r="V51" i="31"/>
  <c r="T51" i="31"/>
  <c r="R51" i="31"/>
  <c r="P51" i="31"/>
  <c r="N51" i="31"/>
  <c r="L51" i="31"/>
  <c r="J51" i="31"/>
  <c r="H51" i="31"/>
  <c r="AL50" i="31"/>
  <c r="AJ50" i="31"/>
  <c r="AH50" i="31"/>
  <c r="AF50" i="31"/>
  <c r="AD50" i="31"/>
  <c r="AB50" i="31"/>
  <c r="Z50" i="31"/>
  <c r="X50" i="31"/>
  <c r="V50" i="31"/>
  <c r="T50" i="31"/>
  <c r="R50" i="31"/>
  <c r="P50" i="31"/>
  <c r="N50" i="31"/>
  <c r="L50" i="31"/>
  <c r="J50" i="31"/>
  <c r="H50" i="31"/>
  <c r="AL49" i="31"/>
  <c r="AJ49" i="31"/>
  <c r="AH49" i="31"/>
  <c r="AF49" i="31"/>
  <c r="AD49" i="31"/>
  <c r="AB49" i="31"/>
  <c r="Z49" i="31"/>
  <c r="X49" i="31"/>
  <c r="V49" i="31"/>
  <c r="T49" i="31"/>
  <c r="R49" i="31"/>
  <c r="P49" i="31"/>
  <c r="N49" i="31"/>
  <c r="L49" i="31"/>
  <c r="J49" i="31"/>
  <c r="H49" i="31"/>
  <c r="AL48" i="31"/>
  <c r="AJ48" i="31"/>
  <c r="AH48" i="31"/>
  <c r="AF48" i="31"/>
  <c r="AD48" i="31"/>
  <c r="AB48" i="31"/>
  <c r="Z48" i="31"/>
  <c r="X48" i="31"/>
  <c r="V48" i="31"/>
  <c r="T48" i="31"/>
  <c r="R48" i="31"/>
  <c r="P48" i="31"/>
  <c r="N48" i="31"/>
  <c r="L48" i="31"/>
  <c r="J48" i="31"/>
  <c r="H48" i="31"/>
  <c r="AL47" i="31"/>
  <c r="AJ47" i="31"/>
  <c r="AH47" i="31"/>
  <c r="AF47" i="31"/>
  <c r="AD47" i="31"/>
  <c r="AB47" i="31"/>
  <c r="Z47" i="31"/>
  <c r="X47" i="31"/>
  <c r="V47" i="31"/>
  <c r="T47" i="31"/>
  <c r="R47" i="31"/>
  <c r="P47" i="31"/>
  <c r="N47" i="31"/>
  <c r="L47" i="31"/>
  <c r="J47" i="31"/>
  <c r="H47" i="31"/>
  <c r="AL46" i="31"/>
  <c r="AJ46" i="31"/>
  <c r="AH46" i="31"/>
  <c r="AF46" i="31"/>
  <c r="AD46" i="31"/>
  <c r="AB46" i="31"/>
  <c r="Z46" i="31"/>
  <c r="X46" i="31"/>
  <c r="V46" i="31"/>
  <c r="T46" i="31"/>
  <c r="R46" i="31"/>
  <c r="P46" i="31"/>
  <c r="N46" i="31"/>
  <c r="L46" i="31"/>
  <c r="J46" i="31"/>
  <c r="H46" i="31"/>
  <c r="AL45" i="31"/>
  <c r="AJ45" i="31"/>
  <c r="AH45" i="31"/>
  <c r="AF45" i="31"/>
  <c r="AD45" i="31"/>
  <c r="AB45" i="31"/>
  <c r="Z45" i="31"/>
  <c r="X45" i="31"/>
  <c r="V45" i="31"/>
  <c r="T45" i="31"/>
  <c r="R45" i="31"/>
  <c r="P45" i="31"/>
  <c r="N45" i="31"/>
  <c r="L45" i="31"/>
  <c r="J45" i="31"/>
  <c r="H45" i="31"/>
  <c r="AL44" i="31"/>
  <c r="AJ44" i="31"/>
  <c r="AH44" i="31"/>
  <c r="AF44" i="31"/>
  <c r="AD44" i="31"/>
  <c r="AB44" i="31"/>
  <c r="Z44" i="31"/>
  <c r="X44" i="31"/>
  <c r="V44" i="31"/>
  <c r="T44" i="31"/>
  <c r="R44" i="31"/>
  <c r="P44" i="31"/>
  <c r="N44" i="31"/>
  <c r="L44" i="31"/>
  <c r="J44" i="31"/>
  <c r="H44" i="31"/>
  <c r="AL43" i="31"/>
  <c r="AJ43" i="31"/>
  <c r="AH43" i="31"/>
  <c r="AF43" i="31"/>
  <c r="AD43" i="31"/>
  <c r="AB43" i="31"/>
  <c r="Z43" i="31"/>
  <c r="X43" i="31"/>
  <c r="V43" i="31"/>
  <c r="T43" i="31"/>
  <c r="R43" i="31"/>
  <c r="P43" i="31"/>
  <c r="N43" i="31"/>
  <c r="L43" i="31"/>
  <c r="J43" i="31"/>
  <c r="H43" i="31"/>
  <c r="AL42" i="31"/>
  <c r="AJ42" i="31"/>
  <c r="AH42" i="31"/>
  <c r="AF42" i="31"/>
  <c r="AD42" i="31"/>
  <c r="AB42" i="31"/>
  <c r="Z42" i="31"/>
  <c r="X42" i="31"/>
  <c r="V42" i="31"/>
  <c r="T42" i="31"/>
  <c r="R42" i="31"/>
  <c r="P42" i="31"/>
  <c r="N42" i="31"/>
  <c r="L42" i="31"/>
  <c r="J42" i="31"/>
  <c r="H42" i="31"/>
  <c r="AL41" i="31"/>
  <c r="AJ41" i="31"/>
  <c r="AH41" i="31"/>
  <c r="AF41" i="31"/>
  <c r="AD41" i="31"/>
  <c r="AB41" i="31"/>
  <c r="Z41" i="31"/>
  <c r="X41" i="31"/>
  <c r="V41" i="31"/>
  <c r="T41" i="31"/>
  <c r="R41" i="31"/>
  <c r="P41" i="31"/>
  <c r="N41" i="31"/>
  <c r="L41" i="31"/>
  <c r="J41" i="31"/>
  <c r="H41" i="31"/>
  <c r="AL40" i="31"/>
  <c r="AJ40" i="31"/>
  <c r="AH40" i="31"/>
  <c r="AF40" i="31"/>
  <c r="AD40" i="31"/>
  <c r="AB40" i="31"/>
  <c r="Z40" i="31"/>
  <c r="X40" i="31"/>
  <c r="V40" i="31"/>
  <c r="T40" i="31"/>
  <c r="R40" i="31"/>
  <c r="P40" i="31"/>
  <c r="N40" i="31"/>
  <c r="L40" i="31"/>
  <c r="J40" i="31"/>
  <c r="H40" i="31"/>
  <c r="AL39" i="31"/>
  <c r="AJ39" i="31"/>
  <c r="AH39" i="31"/>
  <c r="AF39" i="31"/>
  <c r="AD39" i="31"/>
  <c r="AB39" i="31"/>
  <c r="Z39" i="31"/>
  <c r="X39" i="31"/>
  <c r="V39" i="31"/>
  <c r="T39" i="31"/>
  <c r="R39" i="31"/>
  <c r="P39" i="31"/>
  <c r="N39" i="31"/>
  <c r="L39" i="31"/>
  <c r="J39" i="31"/>
  <c r="H39" i="31"/>
  <c r="AL38" i="31"/>
  <c r="AJ38" i="31"/>
  <c r="AH38" i="31"/>
  <c r="AF38" i="31"/>
  <c r="AD38" i="31"/>
  <c r="AB38" i="31"/>
  <c r="Z38" i="31"/>
  <c r="X38" i="31"/>
  <c r="V38" i="31"/>
  <c r="T38" i="31"/>
  <c r="R38" i="31"/>
  <c r="P38" i="31"/>
  <c r="N38" i="31"/>
  <c r="L38" i="31"/>
  <c r="J38" i="31"/>
  <c r="H38" i="31"/>
  <c r="AL37" i="31"/>
  <c r="AJ37" i="31"/>
  <c r="AH37" i="31"/>
  <c r="AF37" i="31"/>
  <c r="AD37" i="31"/>
  <c r="AB37" i="31"/>
  <c r="Z37" i="31"/>
  <c r="X37" i="31"/>
  <c r="V37" i="31"/>
  <c r="T37" i="31"/>
  <c r="R37" i="31"/>
  <c r="P37" i="31"/>
  <c r="N37" i="31"/>
  <c r="L37" i="31"/>
  <c r="J37" i="31"/>
  <c r="H37" i="31"/>
  <c r="AL36" i="31"/>
  <c r="AJ36" i="31"/>
  <c r="AH36" i="31"/>
  <c r="AF36" i="31"/>
  <c r="AD36" i="31"/>
  <c r="AB36" i="31"/>
  <c r="Z36" i="31"/>
  <c r="X36" i="31"/>
  <c r="V36" i="31"/>
  <c r="T36" i="31"/>
  <c r="R36" i="31"/>
  <c r="P36" i="31"/>
  <c r="N36" i="31"/>
  <c r="L36" i="31"/>
  <c r="J36" i="31"/>
  <c r="H36" i="31"/>
  <c r="AL35" i="31"/>
  <c r="AJ35" i="31"/>
  <c r="AH35" i="31"/>
  <c r="AF35" i="31"/>
  <c r="AD35" i="31"/>
  <c r="AB35" i="31"/>
  <c r="Z35" i="31"/>
  <c r="X35" i="31"/>
  <c r="V35" i="31"/>
  <c r="T35" i="31"/>
  <c r="R35" i="31"/>
  <c r="P35" i="31"/>
  <c r="N35" i="31"/>
  <c r="L35" i="31"/>
  <c r="J35" i="31"/>
  <c r="H35" i="31"/>
  <c r="AL34" i="31"/>
  <c r="AJ34" i="31"/>
  <c r="AH34" i="31"/>
  <c r="AF34" i="31"/>
  <c r="AD34" i="31"/>
  <c r="AB34" i="31"/>
  <c r="Z34" i="31"/>
  <c r="X34" i="31"/>
  <c r="V34" i="31"/>
  <c r="T34" i="31"/>
  <c r="R34" i="31"/>
  <c r="P34" i="31"/>
  <c r="N34" i="31"/>
  <c r="L34" i="31"/>
  <c r="J34" i="31"/>
  <c r="H34" i="31"/>
  <c r="AL33" i="31"/>
  <c r="AJ33" i="31"/>
  <c r="AH33" i="31"/>
  <c r="AF33" i="31"/>
  <c r="AD33" i="31"/>
  <c r="AB33" i="31"/>
  <c r="Z33" i="31"/>
  <c r="X33" i="31"/>
  <c r="V33" i="31"/>
  <c r="T33" i="31"/>
  <c r="R33" i="31"/>
  <c r="P33" i="31"/>
  <c r="N33" i="31"/>
  <c r="L33" i="31"/>
  <c r="J33" i="31"/>
  <c r="H33" i="31"/>
  <c r="AL32" i="31"/>
  <c r="AJ32" i="31"/>
  <c r="AH32" i="31"/>
  <c r="AF32" i="31"/>
  <c r="AD32" i="31"/>
  <c r="AB32" i="31"/>
  <c r="Z32" i="31"/>
  <c r="X32" i="31"/>
  <c r="V32" i="31"/>
  <c r="T32" i="31"/>
  <c r="R32" i="31"/>
  <c r="P32" i="31"/>
  <c r="N32" i="31"/>
  <c r="L32" i="31"/>
  <c r="J32" i="31"/>
  <c r="H32" i="31"/>
  <c r="AL31" i="31"/>
  <c r="AJ31" i="31"/>
  <c r="AH31" i="31"/>
  <c r="AF31" i="31"/>
  <c r="AD31" i="31"/>
  <c r="AB31" i="31"/>
  <c r="Z31" i="31"/>
  <c r="X31" i="31"/>
  <c r="V31" i="31"/>
  <c r="T31" i="31"/>
  <c r="R31" i="31"/>
  <c r="P31" i="31"/>
  <c r="N31" i="31"/>
  <c r="L31" i="31"/>
  <c r="J31" i="31"/>
  <c r="H31" i="31"/>
  <c r="AL30" i="31"/>
  <c r="AJ30" i="31"/>
  <c r="AH30" i="31"/>
  <c r="AF30" i="31"/>
  <c r="AD30" i="31"/>
  <c r="AB30" i="31"/>
  <c r="Z30" i="31"/>
  <c r="X30" i="31"/>
  <c r="V30" i="31"/>
  <c r="T30" i="31"/>
  <c r="R30" i="31"/>
  <c r="P30" i="31"/>
  <c r="N30" i="31"/>
  <c r="L30" i="31"/>
  <c r="J30" i="31"/>
  <c r="AL29" i="31"/>
  <c r="AJ29" i="31"/>
  <c r="AH29" i="31"/>
  <c r="AF29" i="31"/>
  <c r="AD29" i="31"/>
  <c r="AB29" i="31"/>
  <c r="Z29" i="31"/>
  <c r="X29" i="31"/>
  <c r="V29" i="31"/>
  <c r="T29" i="31"/>
  <c r="R29" i="31"/>
  <c r="P29" i="31"/>
  <c r="N29" i="31"/>
  <c r="L29" i="31"/>
  <c r="J29" i="31"/>
  <c r="AL28" i="31"/>
  <c r="AJ28" i="31"/>
  <c r="AH28" i="31"/>
  <c r="AF28" i="31"/>
  <c r="AD28" i="31"/>
  <c r="AB28" i="31"/>
  <c r="Z28" i="31"/>
  <c r="X28" i="31"/>
  <c r="V28" i="31"/>
  <c r="T28" i="31"/>
  <c r="R28" i="31"/>
  <c r="P28" i="31"/>
  <c r="N28" i="31"/>
  <c r="L28" i="31"/>
  <c r="J28" i="31"/>
  <c r="AL27" i="31"/>
  <c r="AJ27" i="31"/>
  <c r="AH27" i="31"/>
  <c r="AF27" i="31"/>
  <c r="AD27" i="31"/>
  <c r="AB27" i="31"/>
  <c r="Z27" i="31"/>
  <c r="X27" i="31"/>
  <c r="V27" i="31"/>
  <c r="T27" i="31"/>
  <c r="R27" i="31"/>
  <c r="P27" i="31"/>
  <c r="N27" i="31"/>
  <c r="L27" i="31"/>
  <c r="J27" i="31"/>
  <c r="AL26" i="31"/>
  <c r="AJ26" i="31"/>
  <c r="AH26" i="31"/>
  <c r="AF26" i="31"/>
  <c r="AD26" i="31"/>
  <c r="AB26" i="31"/>
  <c r="Z26" i="31"/>
  <c r="X26" i="31"/>
  <c r="V26" i="31"/>
  <c r="T26" i="31"/>
  <c r="R26" i="31"/>
  <c r="P26" i="31"/>
  <c r="N26" i="31"/>
  <c r="L26" i="31"/>
  <c r="J26" i="31"/>
  <c r="AL25" i="31"/>
  <c r="AJ25" i="31"/>
  <c r="AH25" i="31"/>
  <c r="AF25" i="31"/>
  <c r="AD25" i="31"/>
  <c r="AB25" i="31"/>
  <c r="Z25" i="31"/>
  <c r="X25" i="31"/>
  <c r="V25" i="31"/>
  <c r="T25" i="31"/>
  <c r="R25" i="31"/>
  <c r="P25" i="31"/>
  <c r="N25" i="31"/>
  <c r="L25" i="31"/>
  <c r="J25" i="31"/>
  <c r="AL24" i="31"/>
  <c r="AJ24" i="31"/>
  <c r="AH24" i="31"/>
  <c r="AF24" i="31"/>
  <c r="AD24" i="31"/>
  <c r="AB24" i="31"/>
  <c r="Z24" i="31"/>
  <c r="X24" i="31"/>
  <c r="V24" i="31"/>
  <c r="T24" i="31"/>
  <c r="R24" i="31"/>
  <c r="P24" i="31"/>
  <c r="N24" i="31"/>
  <c r="L24" i="31"/>
  <c r="J24" i="31"/>
  <c r="AL23" i="31"/>
  <c r="AJ23" i="31"/>
  <c r="AH23" i="31"/>
  <c r="AF23" i="31"/>
  <c r="AD23" i="31"/>
  <c r="AB23" i="31"/>
  <c r="Z23" i="31"/>
  <c r="X23" i="31"/>
  <c r="V23" i="31"/>
  <c r="T23" i="31"/>
  <c r="R23" i="31"/>
  <c r="P23" i="31"/>
  <c r="N23" i="31"/>
  <c r="L23" i="31"/>
  <c r="J23" i="31"/>
  <c r="AL22" i="31"/>
  <c r="AJ22" i="31"/>
  <c r="AH22" i="31"/>
  <c r="AF22" i="31"/>
  <c r="AD22" i="31"/>
  <c r="AB22" i="31"/>
  <c r="Z22" i="31"/>
  <c r="X22" i="31"/>
  <c r="V22" i="31"/>
  <c r="T22" i="31"/>
  <c r="R22" i="31"/>
  <c r="P22" i="31"/>
  <c r="N22" i="31"/>
  <c r="L22" i="31"/>
  <c r="J22" i="31"/>
  <c r="AL21" i="31"/>
  <c r="AJ21" i="31"/>
  <c r="AH21" i="31"/>
  <c r="AF21" i="31"/>
  <c r="AF5" i="31" s="1"/>
  <c r="AF7" i="31" s="1"/>
  <c r="AF8" i="31" s="1"/>
  <c r="AD21" i="31"/>
  <c r="AB21" i="31"/>
  <c r="Z21" i="31"/>
  <c r="X21" i="31"/>
  <c r="V21" i="31"/>
  <c r="T21" i="31"/>
  <c r="R21" i="31"/>
  <c r="P21" i="31"/>
  <c r="N21" i="31"/>
  <c r="L21" i="31"/>
  <c r="J21" i="31"/>
  <c r="AL20" i="31"/>
  <c r="AJ20" i="31"/>
  <c r="AH20" i="31"/>
  <c r="AF20" i="31"/>
  <c r="AD20" i="31"/>
  <c r="AB20" i="31"/>
  <c r="Z20" i="31"/>
  <c r="X20" i="31"/>
  <c r="V20" i="31"/>
  <c r="T20" i="31"/>
  <c r="R20" i="31"/>
  <c r="P20" i="31"/>
  <c r="N20" i="31"/>
  <c r="L20" i="31"/>
  <c r="J20" i="31"/>
  <c r="AL19" i="31"/>
  <c r="AJ19" i="31"/>
  <c r="AH19" i="31"/>
  <c r="AF19" i="31"/>
  <c r="AD19" i="31"/>
  <c r="AB19" i="31"/>
  <c r="Z19" i="31"/>
  <c r="X19" i="31"/>
  <c r="V19" i="31"/>
  <c r="T19" i="31"/>
  <c r="R19" i="31"/>
  <c r="P19" i="31"/>
  <c r="N19" i="31"/>
  <c r="L19" i="31"/>
  <c r="J19" i="31"/>
  <c r="AL18" i="31"/>
  <c r="AJ18" i="31"/>
  <c r="AH18" i="31"/>
  <c r="AF18" i="31"/>
  <c r="AD18" i="31"/>
  <c r="AB18" i="31"/>
  <c r="Z18" i="31"/>
  <c r="X18" i="31"/>
  <c r="V18" i="31"/>
  <c r="T18" i="31"/>
  <c r="R18" i="31"/>
  <c r="P18" i="31"/>
  <c r="N18" i="31"/>
  <c r="L18" i="31"/>
  <c r="J18" i="31"/>
  <c r="H18" i="31"/>
  <c r="H5" i="31" s="1"/>
  <c r="H7" i="31" s="1"/>
  <c r="AL17" i="31"/>
  <c r="AJ17" i="31"/>
  <c r="AH17" i="31"/>
  <c r="AF17" i="31"/>
  <c r="AD17" i="31"/>
  <c r="AB17" i="31"/>
  <c r="Z17" i="31"/>
  <c r="X17" i="31"/>
  <c r="V17" i="31"/>
  <c r="T17" i="31"/>
  <c r="R17" i="31"/>
  <c r="P17" i="31"/>
  <c r="N17" i="31"/>
  <c r="L17" i="31"/>
  <c r="J17" i="31"/>
  <c r="H17" i="31"/>
  <c r="AL16" i="31"/>
  <c r="AJ16" i="31"/>
  <c r="AH16" i="31"/>
  <c r="AF16" i="31"/>
  <c r="AD16" i="31"/>
  <c r="AB16" i="31"/>
  <c r="Z16" i="31"/>
  <c r="X16" i="31"/>
  <c r="V16" i="31"/>
  <c r="T16" i="31"/>
  <c r="R16" i="31"/>
  <c r="P16" i="31"/>
  <c r="N16" i="31"/>
  <c r="L16" i="31"/>
  <c r="J16" i="31"/>
  <c r="H16" i="31"/>
  <c r="D11" i="31"/>
  <c r="B10" i="31"/>
  <c r="D20" i="30" s="1"/>
  <c r="G8" i="31"/>
  <c r="B4" i="31"/>
  <c r="B3" i="31"/>
  <c r="AL2" i="31"/>
  <c r="AJ2" i="31"/>
  <c r="AH2" i="31"/>
  <c r="AF2" i="31"/>
  <c r="AD2" i="31"/>
  <c r="AB2" i="31"/>
  <c r="Z2" i="31"/>
  <c r="X2" i="31"/>
  <c r="V2" i="31"/>
  <c r="T2" i="31"/>
  <c r="R2" i="31"/>
  <c r="P2" i="31"/>
  <c r="N2" i="31"/>
  <c r="L2" i="31"/>
  <c r="J2" i="31"/>
  <c r="V34" i="30"/>
  <c r="V29" i="30"/>
  <c r="V25" i="30"/>
  <c r="V24" i="30"/>
  <c r="V23" i="30"/>
  <c r="V22" i="30"/>
  <c r="V21" i="30"/>
  <c r="V20" i="30"/>
  <c r="Z17" i="30"/>
  <c r="V28" i="30" s="1"/>
  <c r="T17" i="30"/>
  <c r="N8" i="30"/>
  <c r="N7" i="30"/>
  <c r="D7" i="30"/>
  <c r="W6" i="30"/>
  <c r="N6" i="30"/>
  <c r="Y3" i="30"/>
  <c r="N5" i="31" l="1"/>
  <c r="N7" i="31" s="1"/>
  <c r="N8" i="31" s="1"/>
  <c r="N9" i="31" s="1"/>
  <c r="N10" i="31" s="1"/>
  <c r="Z5" i="31"/>
  <c r="Z7" i="31" s="1"/>
  <c r="Z8" i="31" s="1"/>
  <c r="Z9" i="31" s="1"/>
  <c r="Z10" i="31" s="1"/>
  <c r="AL5" i="31"/>
  <c r="AL7" i="31" s="1"/>
  <c r="AL8" i="31" s="1"/>
  <c r="R5" i="31"/>
  <c r="R7" i="31" s="1"/>
  <c r="R8" i="31" s="1"/>
  <c r="AD5" i="31"/>
  <c r="AD7" i="31" s="1"/>
  <c r="AD8" i="31" s="1"/>
  <c r="AD9" i="31" s="1"/>
  <c r="AD10" i="31" s="1"/>
  <c r="J5" i="31"/>
  <c r="J7" i="31" s="1"/>
  <c r="J8" i="31" s="1"/>
  <c r="J10" i="31" s="1"/>
  <c r="J11" i="31" s="1"/>
  <c r="J12" i="31" s="1"/>
  <c r="V5" i="31"/>
  <c r="V7" i="31" s="1"/>
  <c r="V8" i="31" s="1"/>
  <c r="AH5" i="31"/>
  <c r="AH7" i="31" s="1"/>
  <c r="AH8" i="31" s="1"/>
  <c r="AB5" i="31"/>
  <c r="AB7" i="31" s="1"/>
  <c r="AB8" i="31" s="1"/>
  <c r="AB9" i="31" s="1"/>
  <c r="AB10" i="31" s="1"/>
  <c r="P5" i="31"/>
  <c r="P7" i="31" s="1"/>
  <c r="P8" i="31" s="1"/>
  <c r="P9" i="31" s="1"/>
  <c r="P10" i="31" s="1"/>
  <c r="L5" i="31"/>
  <c r="L7" i="31" s="1"/>
  <c r="L8" i="31" s="1"/>
  <c r="L9" i="31" s="1"/>
  <c r="L10" i="31" s="1"/>
  <c r="AJ5" i="31"/>
  <c r="AJ7" i="31" s="1"/>
  <c r="AJ8" i="31" s="1"/>
  <c r="T5" i="31"/>
  <c r="T7" i="31" s="1"/>
  <c r="T8" i="31" s="1"/>
  <c r="T9" i="31" s="1"/>
  <c r="T10" i="31" s="1"/>
  <c r="X5" i="31"/>
  <c r="X7" i="31" s="1"/>
  <c r="X8" i="31" s="1"/>
  <c r="X9" i="31" s="1"/>
  <c r="X10" i="31" s="1"/>
  <c r="AF9" i="31"/>
  <c r="AF10" i="31" s="1"/>
  <c r="R9" i="31"/>
  <c r="R10" i="31" s="1"/>
  <c r="V9" i="31"/>
  <c r="V10" i="31"/>
  <c r="AL9" i="31"/>
  <c r="AL10" i="31" s="1"/>
  <c r="AH9" i="31"/>
  <c r="AJ9" i="31"/>
  <c r="AJ10" i="31" s="1"/>
  <c r="V33" i="30"/>
  <c r="AA33" i="30" s="1"/>
  <c r="D11" i="29"/>
  <c r="Z17" i="26"/>
  <c r="V29" i="26" s="1"/>
  <c r="D18" i="26"/>
  <c r="D21" i="26"/>
  <c r="D19" i="26"/>
  <c r="D17" i="26"/>
  <c r="J2" i="29"/>
  <c r="AL2" i="29"/>
  <c r="AJ2" i="29"/>
  <c r="AH2" i="29"/>
  <c r="AF2" i="29"/>
  <c r="AD2" i="29"/>
  <c r="AB2" i="29"/>
  <c r="Z2" i="29"/>
  <c r="X2" i="29"/>
  <c r="V2" i="29"/>
  <c r="T2" i="29"/>
  <c r="R2" i="29"/>
  <c r="P2" i="29"/>
  <c r="N2" i="29"/>
  <c r="L2" i="29"/>
  <c r="T17" i="26"/>
  <c r="G8" i="29"/>
  <c r="AL107" i="29"/>
  <c r="AJ107" i="29"/>
  <c r="AH107" i="29"/>
  <c r="AF107" i="29"/>
  <c r="AD107" i="29"/>
  <c r="AB107" i="29"/>
  <c r="Z107" i="29"/>
  <c r="X107" i="29"/>
  <c r="V107" i="29"/>
  <c r="T107" i="29"/>
  <c r="R107" i="29"/>
  <c r="P107" i="29"/>
  <c r="N107" i="29"/>
  <c r="L107" i="29"/>
  <c r="J107" i="29"/>
  <c r="H107" i="29"/>
  <c r="AL106" i="29"/>
  <c r="AJ106" i="29"/>
  <c r="AH106" i="29"/>
  <c r="AF106" i="29"/>
  <c r="AD106" i="29"/>
  <c r="AB106" i="29"/>
  <c r="Z106" i="29"/>
  <c r="X106" i="29"/>
  <c r="V106" i="29"/>
  <c r="T106" i="29"/>
  <c r="R106" i="29"/>
  <c r="P106" i="29"/>
  <c r="N106" i="29"/>
  <c r="L106" i="29"/>
  <c r="J106" i="29"/>
  <c r="H106" i="29"/>
  <c r="AL105" i="29"/>
  <c r="AJ105" i="29"/>
  <c r="AH105" i="29"/>
  <c r="AF105" i="29"/>
  <c r="AD105" i="29"/>
  <c r="AB105" i="29"/>
  <c r="Z105" i="29"/>
  <c r="X105" i="29"/>
  <c r="V105" i="29"/>
  <c r="T105" i="29"/>
  <c r="R105" i="29"/>
  <c r="P105" i="29"/>
  <c r="N105" i="29"/>
  <c r="L105" i="29"/>
  <c r="J105" i="29"/>
  <c r="H105" i="29"/>
  <c r="AL104" i="29"/>
  <c r="AJ104" i="29"/>
  <c r="AH104" i="29"/>
  <c r="AF104" i="29"/>
  <c r="AD104" i="29"/>
  <c r="AB104" i="29"/>
  <c r="Z104" i="29"/>
  <c r="X104" i="29"/>
  <c r="V104" i="29"/>
  <c r="T104" i="29"/>
  <c r="R104" i="29"/>
  <c r="P104" i="29"/>
  <c r="N104" i="29"/>
  <c r="L104" i="29"/>
  <c r="J104" i="29"/>
  <c r="H104" i="29"/>
  <c r="AL103" i="29"/>
  <c r="AJ103" i="29"/>
  <c r="AH103" i="29"/>
  <c r="AF103" i="29"/>
  <c r="AD103" i="29"/>
  <c r="AB103" i="29"/>
  <c r="Z103" i="29"/>
  <c r="X103" i="29"/>
  <c r="V103" i="29"/>
  <c r="T103" i="29"/>
  <c r="R103" i="29"/>
  <c r="P103" i="29"/>
  <c r="N103" i="29"/>
  <c r="L103" i="29"/>
  <c r="J103" i="29"/>
  <c r="H103" i="29"/>
  <c r="AL102" i="29"/>
  <c r="AJ102" i="29"/>
  <c r="AH102" i="29"/>
  <c r="AF102" i="29"/>
  <c r="AD102" i="29"/>
  <c r="AB102" i="29"/>
  <c r="Z102" i="29"/>
  <c r="X102" i="29"/>
  <c r="V102" i="29"/>
  <c r="T102" i="29"/>
  <c r="R102" i="29"/>
  <c r="P102" i="29"/>
  <c r="N102" i="29"/>
  <c r="L102" i="29"/>
  <c r="J102" i="29"/>
  <c r="H102" i="29"/>
  <c r="AL101" i="29"/>
  <c r="AJ101" i="29"/>
  <c r="AH101" i="29"/>
  <c r="AF101" i="29"/>
  <c r="AD101" i="29"/>
  <c r="AB101" i="29"/>
  <c r="Z101" i="29"/>
  <c r="X101" i="29"/>
  <c r="V101" i="29"/>
  <c r="T101" i="29"/>
  <c r="R101" i="29"/>
  <c r="P101" i="29"/>
  <c r="N101" i="29"/>
  <c r="L101" i="29"/>
  <c r="J101" i="29"/>
  <c r="H101" i="29"/>
  <c r="AL100" i="29"/>
  <c r="AJ100" i="29"/>
  <c r="AH100" i="29"/>
  <c r="AF100" i="29"/>
  <c r="AD100" i="29"/>
  <c r="AB100" i="29"/>
  <c r="Z100" i="29"/>
  <c r="X100" i="29"/>
  <c r="V100" i="29"/>
  <c r="T100" i="29"/>
  <c r="R100" i="29"/>
  <c r="P100" i="29"/>
  <c r="N100" i="29"/>
  <c r="L100" i="29"/>
  <c r="J100" i="29"/>
  <c r="H100" i="29"/>
  <c r="AL99" i="29"/>
  <c r="AJ99" i="29"/>
  <c r="AH99" i="29"/>
  <c r="AF99" i="29"/>
  <c r="AD99" i="29"/>
  <c r="AB99" i="29"/>
  <c r="Z99" i="29"/>
  <c r="X99" i="29"/>
  <c r="V99" i="29"/>
  <c r="T99" i="29"/>
  <c r="R99" i="29"/>
  <c r="P99" i="29"/>
  <c r="N99" i="29"/>
  <c r="L99" i="29"/>
  <c r="J99" i="29"/>
  <c r="H99" i="29"/>
  <c r="AL98" i="29"/>
  <c r="AJ98" i="29"/>
  <c r="AH98" i="29"/>
  <c r="AF98" i="29"/>
  <c r="AD98" i="29"/>
  <c r="AB98" i="29"/>
  <c r="Z98" i="29"/>
  <c r="X98" i="29"/>
  <c r="V98" i="29"/>
  <c r="T98" i="29"/>
  <c r="R98" i="29"/>
  <c r="P98" i="29"/>
  <c r="N98" i="29"/>
  <c r="L98" i="29"/>
  <c r="J98" i="29"/>
  <c r="H98" i="29"/>
  <c r="AL97" i="29"/>
  <c r="AJ97" i="29"/>
  <c r="AH97" i="29"/>
  <c r="AF97" i="29"/>
  <c r="AD97" i="29"/>
  <c r="AB97" i="29"/>
  <c r="Z97" i="29"/>
  <c r="X97" i="29"/>
  <c r="V97" i="29"/>
  <c r="T97" i="29"/>
  <c r="R97" i="29"/>
  <c r="P97" i="29"/>
  <c r="N97" i="29"/>
  <c r="L97" i="29"/>
  <c r="J97" i="29"/>
  <c r="H97" i="29"/>
  <c r="AL96" i="29"/>
  <c r="AJ96" i="29"/>
  <c r="AH96" i="29"/>
  <c r="AF96" i="29"/>
  <c r="AD96" i="29"/>
  <c r="AB96" i="29"/>
  <c r="Z96" i="29"/>
  <c r="X96" i="29"/>
  <c r="V96" i="29"/>
  <c r="T96" i="29"/>
  <c r="R96" i="29"/>
  <c r="P96" i="29"/>
  <c r="N96" i="29"/>
  <c r="L96" i="29"/>
  <c r="J96" i="29"/>
  <c r="H96" i="29"/>
  <c r="AL95" i="29"/>
  <c r="AJ95" i="29"/>
  <c r="AH95" i="29"/>
  <c r="AF95" i="29"/>
  <c r="AD95" i="29"/>
  <c r="AB95" i="29"/>
  <c r="Z95" i="29"/>
  <c r="X95" i="29"/>
  <c r="V95" i="29"/>
  <c r="T95" i="29"/>
  <c r="R95" i="29"/>
  <c r="P95" i="29"/>
  <c r="N95" i="29"/>
  <c r="L95" i="29"/>
  <c r="J95" i="29"/>
  <c r="H95" i="29"/>
  <c r="AL94" i="29"/>
  <c r="AJ94" i="29"/>
  <c r="AH94" i="29"/>
  <c r="AF94" i="29"/>
  <c r="AD94" i="29"/>
  <c r="AB94" i="29"/>
  <c r="Z94" i="29"/>
  <c r="X94" i="29"/>
  <c r="V94" i="29"/>
  <c r="T94" i="29"/>
  <c r="R94" i="29"/>
  <c r="P94" i="29"/>
  <c r="N94" i="29"/>
  <c r="L94" i="29"/>
  <c r="J94" i="29"/>
  <c r="H94" i="29"/>
  <c r="AL93" i="29"/>
  <c r="AJ93" i="29"/>
  <c r="AH93" i="29"/>
  <c r="AF93" i="29"/>
  <c r="AD93" i="29"/>
  <c r="AB93" i="29"/>
  <c r="Z93" i="29"/>
  <c r="X93" i="29"/>
  <c r="V93" i="29"/>
  <c r="T93" i="29"/>
  <c r="R93" i="29"/>
  <c r="P93" i="29"/>
  <c r="N93" i="29"/>
  <c r="L93" i="29"/>
  <c r="J93" i="29"/>
  <c r="H93" i="29"/>
  <c r="AL92" i="29"/>
  <c r="AJ92" i="29"/>
  <c r="AH92" i="29"/>
  <c r="AF92" i="29"/>
  <c r="AD92" i="29"/>
  <c r="AB92" i="29"/>
  <c r="Z92" i="29"/>
  <c r="X92" i="29"/>
  <c r="V92" i="29"/>
  <c r="T92" i="29"/>
  <c r="R92" i="29"/>
  <c r="P92" i="29"/>
  <c r="N92" i="29"/>
  <c r="L92" i="29"/>
  <c r="J92" i="29"/>
  <c r="H92" i="29"/>
  <c r="AL91" i="29"/>
  <c r="AJ91" i="29"/>
  <c r="AH91" i="29"/>
  <c r="AF91" i="29"/>
  <c r="AD91" i="29"/>
  <c r="AB91" i="29"/>
  <c r="Z91" i="29"/>
  <c r="X91" i="29"/>
  <c r="V91" i="29"/>
  <c r="T91" i="29"/>
  <c r="R91" i="29"/>
  <c r="P91" i="29"/>
  <c r="N91" i="29"/>
  <c r="L91" i="29"/>
  <c r="J91" i="29"/>
  <c r="H91" i="29"/>
  <c r="AL90" i="29"/>
  <c r="AJ90" i="29"/>
  <c r="AH90" i="29"/>
  <c r="AF90" i="29"/>
  <c r="AD90" i="29"/>
  <c r="AB90" i="29"/>
  <c r="Z90" i="29"/>
  <c r="X90" i="29"/>
  <c r="V90" i="29"/>
  <c r="T90" i="29"/>
  <c r="R90" i="29"/>
  <c r="P90" i="29"/>
  <c r="N90" i="29"/>
  <c r="L90" i="29"/>
  <c r="J90" i="29"/>
  <c r="H90" i="29"/>
  <c r="AL89" i="29"/>
  <c r="AJ89" i="29"/>
  <c r="AH89" i="29"/>
  <c r="AF89" i="29"/>
  <c r="AD89" i="29"/>
  <c r="AB89" i="29"/>
  <c r="Z89" i="29"/>
  <c r="X89" i="29"/>
  <c r="V89" i="29"/>
  <c r="T89" i="29"/>
  <c r="R89" i="29"/>
  <c r="P89" i="29"/>
  <c r="N89" i="29"/>
  <c r="L89" i="29"/>
  <c r="J89" i="29"/>
  <c r="H89" i="29"/>
  <c r="AL88" i="29"/>
  <c r="AJ88" i="29"/>
  <c r="AH88" i="29"/>
  <c r="AF88" i="29"/>
  <c r="AD88" i="29"/>
  <c r="AB88" i="29"/>
  <c r="Z88" i="29"/>
  <c r="X88" i="29"/>
  <c r="V88" i="29"/>
  <c r="T88" i="29"/>
  <c r="R88" i="29"/>
  <c r="P88" i="29"/>
  <c r="N88" i="29"/>
  <c r="L88" i="29"/>
  <c r="J88" i="29"/>
  <c r="H88" i="29"/>
  <c r="AL87" i="29"/>
  <c r="AJ87" i="29"/>
  <c r="AH87" i="29"/>
  <c r="AF87" i="29"/>
  <c r="AD87" i="29"/>
  <c r="AB87" i="29"/>
  <c r="Z87" i="29"/>
  <c r="X87" i="29"/>
  <c r="V87" i="29"/>
  <c r="T87" i="29"/>
  <c r="R87" i="29"/>
  <c r="P87" i="29"/>
  <c r="N87" i="29"/>
  <c r="L87" i="29"/>
  <c r="J87" i="29"/>
  <c r="H87" i="29"/>
  <c r="AL86" i="29"/>
  <c r="AJ86" i="29"/>
  <c r="AH86" i="29"/>
  <c r="AF86" i="29"/>
  <c r="AD86" i="29"/>
  <c r="AB86" i="29"/>
  <c r="Z86" i="29"/>
  <c r="X86" i="29"/>
  <c r="V86" i="29"/>
  <c r="T86" i="29"/>
  <c r="R86" i="29"/>
  <c r="P86" i="29"/>
  <c r="N86" i="29"/>
  <c r="L86" i="29"/>
  <c r="J86" i="29"/>
  <c r="H86" i="29"/>
  <c r="AL85" i="29"/>
  <c r="AJ85" i="29"/>
  <c r="AH85" i="29"/>
  <c r="AF85" i="29"/>
  <c r="AD85" i="29"/>
  <c r="AB85" i="29"/>
  <c r="Z85" i="29"/>
  <c r="X85" i="29"/>
  <c r="V85" i="29"/>
  <c r="T85" i="29"/>
  <c r="R85" i="29"/>
  <c r="P85" i="29"/>
  <c r="N85" i="29"/>
  <c r="L85" i="29"/>
  <c r="J85" i="29"/>
  <c r="H85" i="29"/>
  <c r="AL84" i="29"/>
  <c r="AJ84" i="29"/>
  <c r="AH84" i="29"/>
  <c r="AF84" i="29"/>
  <c r="AD84" i="29"/>
  <c r="AB84" i="29"/>
  <c r="Z84" i="29"/>
  <c r="X84" i="29"/>
  <c r="V84" i="29"/>
  <c r="T84" i="29"/>
  <c r="R84" i="29"/>
  <c r="P84" i="29"/>
  <c r="N84" i="29"/>
  <c r="L84" i="29"/>
  <c r="J84" i="29"/>
  <c r="H84" i="29"/>
  <c r="AL83" i="29"/>
  <c r="AJ83" i="29"/>
  <c r="AH83" i="29"/>
  <c r="AF83" i="29"/>
  <c r="AD83" i="29"/>
  <c r="AB83" i="29"/>
  <c r="Z83" i="29"/>
  <c r="X83" i="29"/>
  <c r="V83" i="29"/>
  <c r="T83" i="29"/>
  <c r="R83" i="29"/>
  <c r="P83" i="29"/>
  <c r="N83" i="29"/>
  <c r="L83" i="29"/>
  <c r="J83" i="29"/>
  <c r="H83" i="29"/>
  <c r="AL82" i="29"/>
  <c r="AJ82" i="29"/>
  <c r="AH82" i="29"/>
  <c r="AF82" i="29"/>
  <c r="AD82" i="29"/>
  <c r="AB82" i="29"/>
  <c r="Z82" i="29"/>
  <c r="X82" i="29"/>
  <c r="V82" i="29"/>
  <c r="T82" i="29"/>
  <c r="R82" i="29"/>
  <c r="P82" i="29"/>
  <c r="N82" i="29"/>
  <c r="L82" i="29"/>
  <c r="J82" i="29"/>
  <c r="H82" i="29"/>
  <c r="AL81" i="29"/>
  <c r="AJ81" i="29"/>
  <c r="AH81" i="29"/>
  <c r="AF81" i="29"/>
  <c r="AD81" i="29"/>
  <c r="AB81" i="29"/>
  <c r="Z81" i="29"/>
  <c r="X81" i="29"/>
  <c r="V81" i="29"/>
  <c r="T81" i="29"/>
  <c r="R81" i="29"/>
  <c r="P81" i="29"/>
  <c r="N81" i="29"/>
  <c r="L81" i="29"/>
  <c r="J81" i="29"/>
  <c r="H81" i="29"/>
  <c r="AL80" i="29"/>
  <c r="AJ80" i="29"/>
  <c r="AH80" i="29"/>
  <c r="AF80" i="29"/>
  <c r="AD80" i="29"/>
  <c r="AB80" i="29"/>
  <c r="Z80" i="29"/>
  <c r="X80" i="29"/>
  <c r="V80" i="29"/>
  <c r="T80" i="29"/>
  <c r="R80" i="29"/>
  <c r="P80" i="29"/>
  <c r="N80" i="29"/>
  <c r="L80" i="29"/>
  <c r="J80" i="29"/>
  <c r="H80" i="29"/>
  <c r="AL79" i="29"/>
  <c r="AJ79" i="29"/>
  <c r="AH79" i="29"/>
  <c r="AF79" i="29"/>
  <c r="AD79" i="29"/>
  <c r="AB79" i="29"/>
  <c r="Z79" i="29"/>
  <c r="X79" i="29"/>
  <c r="V79" i="29"/>
  <c r="T79" i="29"/>
  <c r="R79" i="29"/>
  <c r="P79" i="29"/>
  <c r="N79" i="29"/>
  <c r="L79" i="29"/>
  <c r="J79" i="29"/>
  <c r="H79" i="29"/>
  <c r="AL78" i="29"/>
  <c r="AJ78" i="29"/>
  <c r="AH78" i="29"/>
  <c r="AF78" i="29"/>
  <c r="AD78" i="29"/>
  <c r="AB78" i="29"/>
  <c r="Z78" i="29"/>
  <c r="X78" i="29"/>
  <c r="V78" i="29"/>
  <c r="T78" i="29"/>
  <c r="R78" i="29"/>
  <c r="P78" i="29"/>
  <c r="N78" i="29"/>
  <c r="L78" i="29"/>
  <c r="J78" i="29"/>
  <c r="H78" i="29"/>
  <c r="AL77" i="29"/>
  <c r="AJ77" i="29"/>
  <c r="AH77" i="29"/>
  <c r="AF77" i="29"/>
  <c r="AD77" i="29"/>
  <c r="AB77" i="29"/>
  <c r="Z77" i="29"/>
  <c r="X77" i="29"/>
  <c r="V77" i="29"/>
  <c r="T77" i="29"/>
  <c r="R77" i="29"/>
  <c r="P77" i="29"/>
  <c r="N77" i="29"/>
  <c r="L77" i="29"/>
  <c r="J77" i="29"/>
  <c r="H77" i="29"/>
  <c r="AL76" i="29"/>
  <c r="AJ76" i="29"/>
  <c r="AH76" i="29"/>
  <c r="AF76" i="29"/>
  <c r="AD76" i="29"/>
  <c r="AB76" i="29"/>
  <c r="Z76" i="29"/>
  <c r="X76" i="29"/>
  <c r="V76" i="29"/>
  <c r="T76" i="29"/>
  <c r="R76" i="29"/>
  <c r="P76" i="29"/>
  <c r="N76" i="29"/>
  <c r="L76" i="29"/>
  <c r="J76" i="29"/>
  <c r="H76" i="29"/>
  <c r="AL75" i="29"/>
  <c r="AJ75" i="29"/>
  <c r="AH75" i="29"/>
  <c r="AF75" i="29"/>
  <c r="AD75" i="29"/>
  <c r="AB75" i="29"/>
  <c r="Z75" i="29"/>
  <c r="X75" i="29"/>
  <c r="V75" i="29"/>
  <c r="T75" i="29"/>
  <c r="R75" i="29"/>
  <c r="P75" i="29"/>
  <c r="N75" i="29"/>
  <c r="L75" i="29"/>
  <c r="J75" i="29"/>
  <c r="H75" i="29"/>
  <c r="AL74" i="29"/>
  <c r="AJ74" i="29"/>
  <c r="AH74" i="29"/>
  <c r="AF74" i="29"/>
  <c r="AD74" i="29"/>
  <c r="AB74" i="29"/>
  <c r="Z74" i="29"/>
  <c r="X74" i="29"/>
  <c r="V74" i="29"/>
  <c r="T74" i="29"/>
  <c r="R74" i="29"/>
  <c r="P74" i="29"/>
  <c r="N74" i="29"/>
  <c r="L74" i="29"/>
  <c r="J74" i="29"/>
  <c r="H74" i="29"/>
  <c r="AL73" i="29"/>
  <c r="AJ73" i="29"/>
  <c r="AH73" i="29"/>
  <c r="AF73" i="29"/>
  <c r="AD73" i="29"/>
  <c r="AB73" i="29"/>
  <c r="Z73" i="29"/>
  <c r="X73" i="29"/>
  <c r="V73" i="29"/>
  <c r="T73" i="29"/>
  <c r="R73" i="29"/>
  <c r="P73" i="29"/>
  <c r="N73" i="29"/>
  <c r="L73" i="29"/>
  <c r="J73" i="29"/>
  <c r="H73" i="29"/>
  <c r="AL72" i="29"/>
  <c r="AJ72" i="29"/>
  <c r="AH72" i="29"/>
  <c r="AF72" i="29"/>
  <c r="AD72" i="29"/>
  <c r="AB72" i="29"/>
  <c r="Z72" i="29"/>
  <c r="X72" i="29"/>
  <c r="V72" i="29"/>
  <c r="T72" i="29"/>
  <c r="R72" i="29"/>
  <c r="P72" i="29"/>
  <c r="N72" i="29"/>
  <c r="L72" i="29"/>
  <c r="J72" i="29"/>
  <c r="H72" i="29"/>
  <c r="AL71" i="29"/>
  <c r="AJ71" i="29"/>
  <c r="AH71" i="29"/>
  <c r="AF71" i="29"/>
  <c r="AD71" i="29"/>
  <c r="AB71" i="29"/>
  <c r="Z71" i="29"/>
  <c r="X71" i="29"/>
  <c r="V71" i="29"/>
  <c r="T71" i="29"/>
  <c r="R71" i="29"/>
  <c r="P71" i="29"/>
  <c r="N71" i="29"/>
  <c r="L71" i="29"/>
  <c r="J71" i="29"/>
  <c r="H71" i="29"/>
  <c r="AL70" i="29"/>
  <c r="AJ70" i="29"/>
  <c r="AH70" i="29"/>
  <c r="AF70" i="29"/>
  <c r="AD70" i="29"/>
  <c r="AB70" i="29"/>
  <c r="Z70" i="29"/>
  <c r="X70" i="29"/>
  <c r="V70" i="29"/>
  <c r="T70" i="29"/>
  <c r="R70" i="29"/>
  <c r="P70" i="29"/>
  <c r="N70" i="29"/>
  <c r="L70" i="29"/>
  <c r="J70" i="29"/>
  <c r="H70" i="29"/>
  <c r="AL69" i="29"/>
  <c r="AJ69" i="29"/>
  <c r="AH69" i="29"/>
  <c r="AF69" i="29"/>
  <c r="AD69" i="29"/>
  <c r="AB69" i="29"/>
  <c r="Z69" i="29"/>
  <c r="X69" i="29"/>
  <c r="V69" i="29"/>
  <c r="T69" i="29"/>
  <c r="R69" i="29"/>
  <c r="P69" i="29"/>
  <c r="N69" i="29"/>
  <c r="L69" i="29"/>
  <c r="J69" i="29"/>
  <c r="H69" i="29"/>
  <c r="AL68" i="29"/>
  <c r="AJ68" i="29"/>
  <c r="AH68" i="29"/>
  <c r="AF68" i="29"/>
  <c r="AD68" i="29"/>
  <c r="AB68" i="29"/>
  <c r="Z68" i="29"/>
  <c r="X68" i="29"/>
  <c r="V68" i="29"/>
  <c r="T68" i="29"/>
  <c r="R68" i="29"/>
  <c r="P68" i="29"/>
  <c r="N68" i="29"/>
  <c r="L68" i="29"/>
  <c r="J68" i="29"/>
  <c r="H68" i="29"/>
  <c r="AL67" i="29"/>
  <c r="AJ67" i="29"/>
  <c r="AH67" i="29"/>
  <c r="AF67" i="29"/>
  <c r="AD67" i="29"/>
  <c r="AB67" i="29"/>
  <c r="Z67" i="29"/>
  <c r="X67" i="29"/>
  <c r="V67" i="29"/>
  <c r="T67" i="29"/>
  <c r="R67" i="29"/>
  <c r="P67" i="29"/>
  <c r="N67" i="29"/>
  <c r="L67" i="29"/>
  <c r="J67" i="29"/>
  <c r="H67" i="29"/>
  <c r="AL66" i="29"/>
  <c r="AJ66" i="29"/>
  <c r="AH66" i="29"/>
  <c r="AF66" i="29"/>
  <c r="AD66" i="29"/>
  <c r="AB66" i="29"/>
  <c r="Z66" i="29"/>
  <c r="X66" i="29"/>
  <c r="V66" i="29"/>
  <c r="T66" i="29"/>
  <c r="R66" i="29"/>
  <c r="P66" i="29"/>
  <c r="N66" i="29"/>
  <c r="L66" i="29"/>
  <c r="J66" i="29"/>
  <c r="H66" i="29"/>
  <c r="AL65" i="29"/>
  <c r="AJ65" i="29"/>
  <c r="AH65" i="29"/>
  <c r="AF65" i="29"/>
  <c r="AD65" i="29"/>
  <c r="AB65" i="29"/>
  <c r="Z65" i="29"/>
  <c r="X65" i="29"/>
  <c r="V65" i="29"/>
  <c r="T65" i="29"/>
  <c r="R65" i="29"/>
  <c r="P65" i="29"/>
  <c r="N65" i="29"/>
  <c r="L65" i="29"/>
  <c r="J65" i="29"/>
  <c r="H65" i="29"/>
  <c r="AL64" i="29"/>
  <c r="AJ64" i="29"/>
  <c r="AH64" i="29"/>
  <c r="AF64" i="29"/>
  <c r="AD64" i="29"/>
  <c r="AB64" i="29"/>
  <c r="Z64" i="29"/>
  <c r="X64" i="29"/>
  <c r="V64" i="29"/>
  <c r="T64" i="29"/>
  <c r="R64" i="29"/>
  <c r="P64" i="29"/>
  <c r="N64" i="29"/>
  <c r="L64" i="29"/>
  <c r="J64" i="29"/>
  <c r="H64" i="29"/>
  <c r="AL63" i="29"/>
  <c r="AJ63" i="29"/>
  <c r="AH63" i="29"/>
  <c r="AF63" i="29"/>
  <c r="AD63" i="29"/>
  <c r="AB63" i="29"/>
  <c r="Z63" i="29"/>
  <c r="X63" i="29"/>
  <c r="V63" i="29"/>
  <c r="T63" i="29"/>
  <c r="R63" i="29"/>
  <c r="P63" i="29"/>
  <c r="N63" i="29"/>
  <c r="L63" i="29"/>
  <c r="J63" i="29"/>
  <c r="H63" i="29"/>
  <c r="AL62" i="29"/>
  <c r="AJ62" i="29"/>
  <c r="AH62" i="29"/>
  <c r="AF62" i="29"/>
  <c r="AD62" i="29"/>
  <c r="AB62" i="29"/>
  <c r="Z62" i="29"/>
  <c r="X62" i="29"/>
  <c r="V62" i="29"/>
  <c r="T62" i="29"/>
  <c r="R62" i="29"/>
  <c r="P62" i="29"/>
  <c r="N62" i="29"/>
  <c r="L62" i="29"/>
  <c r="J62" i="29"/>
  <c r="H62" i="29"/>
  <c r="AL61" i="29"/>
  <c r="AJ61" i="29"/>
  <c r="AH61" i="29"/>
  <c r="AF61" i="29"/>
  <c r="AD61" i="29"/>
  <c r="AB61" i="29"/>
  <c r="Z61" i="29"/>
  <c r="X61" i="29"/>
  <c r="V61" i="29"/>
  <c r="T61" i="29"/>
  <c r="R61" i="29"/>
  <c r="P61" i="29"/>
  <c r="N61" i="29"/>
  <c r="L61" i="29"/>
  <c r="J61" i="29"/>
  <c r="H61" i="29"/>
  <c r="AL60" i="29"/>
  <c r="AJ60" i="29"/>
  <c r="AH60" i="29"/>
  <c r="AF60" i="29"/>
  <c r="AD60" i="29"/>
  <c r="AB60" i="29"/>
  <c r="Z60" i="29"/>
  <c r="X60" i="29"/>
  <c r="V60" i="29"/>
  <c r="T60" i="29"/>
  <c r="R60" i="29"/>
  <c r="P60" i="29"/>
  <c r="N60" i="29"/>
  <c r="L60" i="29"/>
  <c r="J60" i="29"/>
  <c r="H60" i="29"/>
  <c r="AL59" i="29"/>
  <c r="AJ59" i="29"/>
  <c r="AH59" i="29"/>
  <c r="AF59" i="29"/>
  <c r="AD59" i="29"/>
  <c r="AB59" i="29"/>
  <c r="Z59" i="29"/>
  <c r="X59" i="29"/>
  <c r="V59" i="29"/>
  <c r="T59" i="29"/>
  <c r="R59" i="29"/>
  <c r="P59" i="29"/>
  <c r="N59" i="29"/>
  <c r="L59" i="29"/>
  <c r="J59" i="29"/>
  <c r="H59" i="29"/>
  <c r="AL58" i="29"/>
  <c r="AJ58" i="29"/>
  <c r="AH58" i="29"/>
  <c r="AF58" i="29"/>
  <c r="AD58" i="29"/>
  <c r="AB58" i="29"/>
  <c r="Z58" i="29"/>
  <c r="X58" i="29"/>
  <c r="V58" i="29"/>
  <c r="T58" i="29"/>
  <c r="R58" i="29"/>
  <c r="P58" i="29"/>
  <c r="N58" i="29"/>
  <c r="L58" i="29"/>
  <c r="J58" i="29"/>
  <c r="H58" i="29"/>
  <c r="AL57" i="29"/>
  <c r="AJ57" i="29"/>
  <c r="AH57" i="29"/>
  <c r="AF57" i="29"/>
  <c r="AD57" i="29"/>
  <c r="AB57" i="29"/>
  <c r="Z57" i="29"/>
  <c r="X57" i="29"/>
  <c r="V57" i="29"/>
  <c r="T57" i="29"/>
  <c r="R57" i="29"/>
  <c r="P57" i="29"/>
  <c r="N57" i="29"/>
  <c r="L57" i="29"/>
  <c r="J57" i="29"/>
  <c r="H57" i="29"/>
  <c r="AL56" i="29"/>
  <c r="AJ56" i="29"/>
  <c r="AH56" i="29"/>
  <c r="AF56" i="29"/>
  <c r="AD56" i="29"/>
  <c r="AB56" i="29"/>
  <c r="Z56" i="29"/>
  <c r="X56" i="29"/>
  <c r="V56" i="29"/>
  <c r="T56" i="29"/>
  <c r="R56" i="29"/>
  <c r="P56" i="29"/>
  <c r="N56" i="29"/>
  <c r="L56" i="29"/>
  <c r="J56" i="29"/>
  <c r="H56" i="29"/>
  <c r="AL55" i="29"/>
  <c r="AJ55" i="29"/>
  <c r="AH55" i="29"/>
  <c r="AF55" i="29"/>
  <c r="AD55" i="29"/>
  <c r="AB55" i="29"/>
  <c r="Z55" i="29"/>
  <c r="X55" i="29"/>
  <c r="V55" i="29"/>
  <c r="T55" i="29"/>
  <c r="R55" i="29"/>
  <c r="P55" i="29"/>
  <c r="N55" i="29"/>
  <c r="L55" i="29"/>
  <c r="J55" i="29"/>
  <c r="H55" i="29"/>
  <c r="AL54" i="29"/>
  <c r="AJ54" i="29"/>
  <c r="AH54" i="29"/>
  <c r="AF54" i="29"/>
  <c r="AD54" i="29"/>
  <c r="AB54" i="29"/>
  <c r="Z54" i="29"/>
  <c r="X54" i="29"/>
  <c r="V54" i="29"/>
  <c r="T54" i="29"/>
  <c r="R54" i="29"/>
  <c r="P54" i="29"/>
  <c r="N54" i="29"/>
  <c r="L54" i="29"/>
  <c r="J54" i="29"/>
  <c r="H54" i="29"/>
  <c r="AL53" i="29"/>
  <c r="AJ53" i="29"/>
  <c r="AH53" i="29"/>
  <c r="AF53" i="29"/>
  <c r="AD53" i="29"/>
  <c r="AB53" i="29"/>
  <c r="Z53" i="29"/>
  <c r="X53" i="29"/>
  <c r="V53" i="29"/>
  <c r="T53" i="29"/>
  <c r="R53" i="29"/>
  <c r="P53" i="29"/>
  <c r="N53" i="29"/>
  <c r="L53" i="29"/>
  <c r="J53" i="29"/>
  <c r="H53" i="29"/>
  <c r="AL52" i="29"/>
  <c r="AJ52" i="29"/>
  <c r="AH52" i="29"/>
  <c r="AF52" i="29"/>
  <c r="AD52" i="29"/>
  <c r="AB52" i="29"/>
  <c r="Z52" i="29"/>
  <c r="X52" i="29"/>
  <c r="V52" i="29"/>
  <c r="T52" i="29"/>
  <c r="R52" i="29"/>
  <c r="P52" i="29"/>
  <c r="N52" i="29"/>
  <c r="L52" i="29"/>
  <c r="J52" i="29"/>
  <c r="H52" i="29"/>
  <c r="AL51" i="29"/>
  <c r="AJ51" i="29"/>
  <c r="AH51" i="29"/>
  <c r="AF51" i="29"/>
  <c r="AD51" i="29"/>
  <c r="AB51" i="29"/>
  <c r="Z51" i="29"/>
  <c r="X51" i="29"/>
  <c r="V51" i="29"/>
  <c r="T51" i="29"/>
  <c r="R51" i="29"/>
  <c r="P51" i="29"/>
  <c r="N51" i="29"/>
  <c r="L51" i="29"/>
  <c r="J51" i="29"/>
  <c r="H51" i="29"/>
  <c r="AL50" i="29"/>
  <c r="AJ50" i="29"/>
  <c r="AH50" i="29"/>
  <c r="AF50" i="29"/>
  <c r="AD50" i="29"/>
  <c r="AB50" i="29"/>
  <c r="Z50" i="29"/>
  <c r="X50" i="29"/>
  <c r="V50" i="29"/>
  <c r="T50" i="29"/>
  <c r="R50" i="29"/>
  <c r="P50" i="29"/>
  <c r="N50" i="29"/>
  <c r="L50" i="29"/>
  <c r="J50" i="29"/>
  <c r="H50" i="29"/>
  <c r="AL49" i="29"/>
  <c r="AJ49" i="29"/>
  <c r="AH49" i="29"/>
  <c r="AF49" i="29"/>
  <c r="AD49" i="29"/>
  <c r="AB49" i="29"/>
  <c r="Z49" i="29"/>
  <c r="X49" i="29"/>
  <c r="V49" i="29"/>
  <c r="T49" i="29"/>
  <c r="R49" i="29"/>
  <c r="P49" i="29"/>
  <c r="N49" i="29"/>
  <c r="L49" i="29"/>
  <c r="J49" i="29"/>
  <c r="H49" i="29"/>
  <c r="AL48" i="29"/>
  <c r="AJ48" i="29"/>
  <c r="AH48" i="29"/>
  <c r="AF48" i="29"/>
  <c r="AD48" i="29"/>
  <c r="AB48" i="29"/>
  <c r="Z48" i="29"/>
  <c r="X48" i="29"/>
  <c r="V48" i="29"/>
  <c r="T48" i="29"/>
  <c r="R48" i="29"/>
  <c r="P48" i="29"/>
  <c r="N48" i="29"/>
  <c r="L48" i="29"/>
  <c r="J48" i="29"/>
  <c r="H48" i="29"/>
  <c r="AL47" i="29"/>
  <c r="AJ47" i="29"/>
  <c r="AH47" i="29"/>
  <c r="AF47" i="29"/>
  <c r="AD47" i="29"/>
  <c r="AB47" i="29"/>
  <c r="Z47" i="29"/>
  <c r="X47" i="29"/>
  <c r="V47" i="29"/>
  <c r="T47" i="29"/>
  <c r="R47" i="29"/>
  <c r="P47" i="29"/>
  <c r="N47" i="29"/>
  <c r="L47" i="29"/>
  <c r="J47" i="29"/>
  <c r="H47" i="29"/>
  <c r="AL46" i="29"/>
  <c r="AJ46" i="29"/>
  <c r="AH46" i="29"/>
  <c r="AF46" i="29"/>
  <c r="AD46" i="29"/>
  <c r="AB46" i="29"/>
  <c r="Z46" i="29"/>
  <c r="X46" i="29"/>
  <c r="V46" i="29"/>
  <c r="T46" i="29"/>
  <c r="R46" i="29"/>
  <c r="P46" i="29"/>
  <c r="N46" i="29"/>
  <c r="L46" i="29"/>
  <c r="J46" i="29"/>
  <c r="H46" i="29"/>
  <c r="AL45" i="29"/>
  <c r="AJ45" i="29"/>
  <c r="AH45" i="29"/>
  <c r="AF45" i="29"/>
  <c r="AD45" i="29"/>
  <c r="AB45" i="29"/>
  <c r="Z45" i="29"/>
  <c r="X45" i="29"/>
  <c r="V45" i="29"/>
  <c r="T45" i="29"/>
  <c r="R45" i="29"/>
  <c r="P45" i="29"/>
  <c r="N45" i="29"/>
  <c r="L45" i="29"/>
  <c r="J45" i="29"/>
  <c r="H45" i="29"/>
  <c r="AL44" i="29"/>
  <c r="AJ44" i="29"/>
  <c r="AH44" i="29"/>
  <c r="AF44" i="29"/>
  <c r="AD44" i="29"/>
  <c r="AB44" i="29"/>
  <c r="Z44" i="29"/>
  <c r="X44" i="29"/>
  <c r="V44" i="29"/>
  <c r="T44" i="29"/>
  <c r="R44" i="29"/>
  <c r="P44" i="29"/>
  <c r="N44" i="29"/>
  <c r="L44" i="29"/>
  <c r="J44" i="29"/>
  <c r="H44" i="29"/>
  <c r="AL43" i="29"/>
  <c r="AJ43" i="29"/>
  <c r="AH43" i="29"/>
  <c r="AF43" i="29"/>
  <c r="AD43" i="29"/>
  <c r="AB43" i="29"/>
  <c r="Z43" i="29"/>
  <c r="X43" i="29"/>
  <c r="V43" i="29"/>
  <c r="T43" i="29"/>
  <c r="R43" i="29"/>
  <c r="P43" i="29"/>
  <c r="N43" i="29"/>
  <c r="L43" i="29"/>
  <c r="J43" i="29"/>
  <c r="H43" i="29"/>
  <c r="AL42" i="29"/>
  <c r="AJ42" i="29"/>
  <c r="AH42" i="29"/>
  <c r="AF42" i="29"/>
  <c r="AD42" i="29"/>
  <c r="AB42" i="29"/>
  <c r="Z42" i="29"/>
  <c r="X42" i="29"/>
  <c r="V42" i="29"/>
  <c r="T42" i="29"/>
  <c r="R42" i="29"/>
  <c r="P42" i="29"/>
  <c r="N42" i="29"/>
  <c r="L42" i="29"/>
  <c r="J42" i="29"/>
  <c r="H42" i="29"/>
  <c r="AL41" i="29"/>
  <c r="AJ41" i="29"/>
  <c r="AH41" i="29"/>
  <c r="AF41" i="29"/>
  <c r="AD41" i="29"/>
  <c r="AB41" i="29"/>
  <c r="Z41" i="29"/>
  <c r="X41" i="29"/>
  <c r="V41" i="29"/>
  <c r="T41" i="29"/>
  <c r="R41" i="29"/>
  <c r="P41" i="29"/>
  <c r="N41" i="29"/>
  <c r="L41" i="29"/>
  <c r="J41" i="29"/>
  <c r="H41" i="29"/>
  <c r="AL40" i="29"/>
  <c r="AJ40" i="29"/>
  <c r="AH40" i="29"/>
  <c r="AF40" i="29"/>
  <c r="AD40" i="29"/>
  <c r="AB40" i="29"/>
  <c r="Z40" i="29"/>
  <c r="X40" i="29"/>
  <c r="V40" i="29"/>
  <c r="T40" i="29"/>
  <c r="R40" i="29"/>
  <c r="P40" i="29"/>
  <c r="N40" i="29"/>
  <c r="L40" i="29"/>
  <c r="J40" i="29"/>
  <c r="H40" i="29"/>
  <c r="AL39" i="29"/>
  <c r="AJ39" i="29"/>
  <c r="AH39" i="29"/>
  <c r="AF39" i="29"/>
  <c r="AD39" i="29"/>
  <c r="AB39" i="29"/>
  <c r="Z39" i="29"/>
  <c r="X39" i="29"/>
  <c r="V39" i="29"/>
  <c r="T39" i="29"/>
  <c r="R39" i="29"/>
  <c r="P39" i="29"/>
  <c r="N39" i="29"/>
  <c r="L39" i="29"/>
  <c r="J39" i="29"/>
  <c r="H39" i="29"/>
  <c r="AL38" i="29"/>
  <c r="AJ38" i="29"/>
  <c r="AH38" i="29"/>
  <c r="AF38" i="29"/>
  <c r="AD38" i="29"/>
  <c r="AB38" i="29"/>
  <c r="Z38" i="29"/>
  <c r="X38" i="29"/>
  <c r="V38" i="29"/>
  <c r="T38" i="29"/>
  <c r="R38" i="29"/>
  <c r="P38" i="29"/>
  <c r="N38" i="29"/>
  <c r="L38" i="29"/>
  <c r="J38" i="29"/>
  <c r="H38" i="29"/>
  <c r="AL37" i="29"/>
  <c r="AJ37" i="29"/>
  <c r="AH37" i="29"/>
  <c r="AF37" i="29"/>
  <c r="AD37" i="29"/>
  <c r="AB37" i="29"/>
  <c r="Z37" i="29"/>
  <c r="X37" i="29"/>
  <c r="V37" i="29"/>
  <c r="T37" i="29"/>
  <c r="R37" i="29"/>
  <c r="P37" i="29"/>
  <c r="N37" i="29"/>
  <c r="L37" i="29"/>
  <c r="J37" i="29"/>
  <c r="H37" i="29"/>
  <c r="AL36" i="29"/>
  <c r="AJ36" i="29"/>
  <c r="AH36" i="29"/>
  <c r="AF36" i="29"/>
  <c r="AD36" i="29"/>
  <c r="AB36" i="29"/>
  <c r="Z36" i="29"/>
  <c r="X36" i="29"/>
  <c r="V36" i="29"/>
  <c r="T36" i="29"/>
  <c r="R36" i="29"/>
  <c r="P36" i="29"/>
  <c r="N36" i="29"/>
  <c r="L36" i="29"/>
  <c r="J36" i="29"/>
  <c r="H36" i="29"/>
  <c r="AL35" i="29"/>
  <c r="AJ35" i="29"/>
  <c r="AH35" i="29"/>
  <c r="AF35" i="29"/>
  <c r="AD35" i="29"/>
  <c r="AB35" i="29"/>
  <c r="Z35" i="29"/>
  <c r="X35" i="29"/>
  <c r="V35" i="29"/>
  <c r="T35" i="29"/>
  <c r="R35" i="29"/>
  <c r="P35" i="29"/>
  <c r="N35" i="29"/>
  <c r="L35" i="29"/>
  <c r="J35" i="29"/>
  <c r="H35" i="29"/>
  <c r="AL34" i="29"/>
  <c r="AJ34" i="29"/>
  <c r="AH34" i="29"/>
  <c r="AF34" i="29"/>
  <c r="AD34" i="29"/>
  <c r="AB34" i="29"/>
  <c r="Z34" i="29"/>
  <c r="X34" i="29"/>
  <c r="V34" i="29"/>
  <c r="T34" i="29"/>
  <c r="R34" i="29"/>
  <c r="P34" i="29"/>
  <c r="N34" i="29"/>
  <c r="L34" i="29"/>
  <c r="J34" i="29"/>
  <c r="H34" i="29"/>
  <c r="AL33" i="29"/>
  <c r="AJ33" i="29"/>
  <c r="AH33" i="29"/>
  <c r="AF33" i="29"/>
  <c r="AD33" i="29"/>
  <c r="AB33" i="29"/>
  <c r="Z33" i="29"/>
  <c r="X33" i="29"/>
  <c r="V33" i="29"/>
  <c r="T33" i="29"/>
  <c r="R33" i="29"/>
  <c r="P33" i="29"/>
  <c r="N33" i="29"/>
  <c r="L33" i="29"/>
  <c r="J33" i="29"/>
  <c r="H33" i="29"/>
  <c r="AL32" i="29"/>
  <c r="AJ32" i="29"/>
  <c r="AH32" i="29"/>
  <c r="AF32" i="29"/>
  <c r="AD32" i="29"/>
  <c r="AB32" i="29"/>
  <c r="Z32" i="29"/>
  <c r="X32" i="29"/>
  <c r="V32" i="29"/>
  <c r="T32" i="29"/>
  <c r="R32" i="29"/>
  <c r="P32" i="29"/>
  <c r="N32" i="29"/>
  <c r="L32" i="29"/>
  <c r="J32" i="29"/>
  <c r="H32" i="29"/>
  <c r="AL31" i="29"/>
  <c r="AJ31" i="29"/>
  <c r="AH31" i="29"/>
  <c r="AF31" i="29"/>
  <c r="AD31" i="29"/>
  <c r="AB31" i="29"/>
  <c r="Z31" i="29"/>
  <c r="X31" i="29"/>
  <c r="V31" i="29"/>
  <c r="T31" i="29"/>
  <c r="R31" i="29"/>
  <c r="P31" i="29"/>
  <c r="N31" i="29"/>
  <c r="L31" i="29"/>
  <c r="J31" i="29"/>
  <c r="H31" i="29"/>
  <c r="AL30" i="29"/>
  <c r="AJ30" i="29"/>
  <c r="AH30" i="29"/>
  <c r="AF30" i="29"/>
  <c r="AD30" i="29"/>
  <c r="AB30" i="29"/>
  <c r="Z30" i="29"/>
  <c r="X30" i="29"/>
  <c r="V30" i="29"/>
  <c r="T30" i="29"/>
  <c r="R30" i="29"/>
  <c r="P30" i="29"/>
  <c r="N30" i="29"/>
  <c r="L30" i="29"/>
  <c r="J30" i="29"/>
  <c r="AL29" i="29"/>
  <c r="AJ29" i="29"/>
  <c r="AH29" i="29"/>
  <c r="AF29" i="29"/>
  <c r="AD29" i="29"/>
  <c r="AB29" i="29"/>
  <c r="Z29" i="29"/>
  <c r="X29" i="29"/>
  <c r="V29" i="29"/>
  <c r="T29" i="29"/>
  <c r="R29" i="29"/>
  <c r="P29" i="29"/>
  <c r="N29" i="29"/>
  <c r="L29" i="29"/>
  <c r="J29" i="29"/>
  <c r="AL28" i="29"/>
  <c r="AJ28" i="29"/>
  <c r="AH28" i="29"/>
  <c r="AF28" i="29"/>
  <c r="AD28" i="29"/>
  <c r="AB28" i="29"/>
  <c r="Z28" i="29"/>
  <c r="X28" i="29"/>
  <c r="V28" i="29"/>
  <c r="T28" i="29"/>
  <c r="R28" i="29"/>
  <c r="P28" i="29"/>
  <c r="N28" i="29"/>
  <c r="L28" i="29"/>
  <c r="J28" i="29"/>
  <c r="AL27" i="29"/>
  <c r="AJ27" i="29"/>
  <c r="AH27" i="29"/>
  <c r="AF27" i="29"/>
  <c r="AD27" i="29"/>
  <c r="AB27" i="29"/>
  <c r="Z27" i="29"/>
  <c r="X27" i="29"/>
  <c r="V27" i="29"/>
  <c r="T27" i="29"/>
  <c r="R27" i="29"/>
  <c r="P27" i="29"/>
  <c r="N27" i="29"/>
  <c r="L27" i="29"/>
  <c r="J27" i="29"/>
  <c r="AL26" i="29"/>
  <c r="AJ26" i="29"/>
  <c r="AH26" i="29"/>
  <c r="AF26" i="29"/>
  <c r="AD26" i="29"/>
  <c r="AB26" i="29"/>
  <c r="Z26" i="29"/>
  <c r="X26" i="29"/>
  <c r="V26" i="29"/>
  <c r="T26" i="29"/>
  <c r="R26" i="29"/>
  <c r="P26" i="29"/>
  <c r="N26" i="29"/>
  <c r="L26" i="29"/>
  <c r="J26" i="29"/>
  <c r="AL25" i="29"/>
  <c r="AJ25" i="29"/>
  <c r="AH25" i="29"/>
  <c r="AF25" i="29"/>
  <c r="AD25" i="29"/>
  <c r="AB25" i="29"/>
  <c r="Z25" i="29"/>
  <c r="X25" i="29"/>
  <c r="V25" i="29"/>
  <c r="T25" i="29"/>
  <c r="R25" i="29"/>
  <c r="P25" i="29"/>
  <c r="N25" i="29"/>
  <c r="L25" i="29"/>
  <c r="J25" i="29"/>
  <c r="AL24" i="29"/>
  <c r="AJ24" i="29"/>
  <c r="AH24" i="29"/>
  <c r="AF24" i="29"/>
  <c r="AD24" i="29"/>
  <c r="AB24" i="29"/>
  <c r="Z24" i="29"/>
  <c r="X24" i="29"/>
  <c r="V24" i="29"/>
  <c r="T24" i="29"/>
  <c r="R24" i="29"/>
  <c r="P24" i="29"/>
  <c r="N24" i="29"/>
  <c r="L24" i="29"/>
  <c r="J24" i="29"/>
  <c r="AL23" i="29"/>
  <c r="AJ23" i="29"/>
  <c r="AH23" i="29"/>
  <c r="AF23" i="29"/>
  <c r="AD23" i="29"/>
  <c r="AB23" i="29"/>
  <c r="Z23" i="29"/>
  <c r="X23" i="29"/>
  <c r="V23" i="29"/>
  <c r="T23" i="29"/>
  <c r="R23" i="29"/>
  <c r="P23" i="29"/>
  <c r="N23" i="29"/>
  <c r="L23" i="29"/>
  <c r="J23" i="29"/>
  <c r="AL22" i="29"/>
  <c r="AJ22" i="29"/>
  <c r="AH22" i="29"/>
  <c r="AF22" i="29"/>
  <c r="AD22" i="29"/>
  <c r="AB22" i="29"/>
  <c r="Z22" i="29"/>
  <c r="X22" i="29"/>
  <c r="V22" i="29"/>
  <c r="T22" i="29"/>
  <c r="R22" i="29"/>
  <c r="P22" i="29"/>
  <c r="N22" i="29"/>
  <c r="L22" i="29"/>
  <c r="J22" i="29"/>
  <c r="AL21" i="29"/>
  <c r="AJ21" i="29"/>
  <c r="AH21" i="29"/>
  <c r="AF21" i="29"/>
  <c r="AD21" i="29"/>
  <c r="AB21" i="29"/>
  <c r="Z21" i="29"/>
  <c r="X21" i="29"/>
  <c r="V21" i="29"/>
  <c r="T21" i="29"/>
  <c r="R21" i="29"/>
  <c r="P21" i="29"/>
  <c r="N21" i="29"/>
  <c r="L21" i="29"/>
  <c r="J21" i="29"/>
  <c r="AL20" i="29"/>
  <c r="AJ20" i="29"/>
  <c r="AH20" i="29"/>
  <c r="AF20" i="29"/>
  <c r="AD20" i="29"/>
  <c r="AB20" i="29"/>
  <c r="Z20" i="29"/>
  <c r="X20" i="29"/>
  <c r="V20" i="29"/>
  <c r="T20" i="29"/>
  <c r="R20" i="29"/>
  <c r="P20" i="29"/>
  <c r="N20" i="29"/>
  <c r="L20" i="29"/>
  <c r="J20" i="29"/>
  <c r="AL19" i="29"/>
  <c r="AJ19" i="29"/>
  <c r="AH19" i="29"/>
  <c r="AF19" i="29"/>
  <c r="AD19" i="29"/>
  <c r="AB19" i="29"/>
  <c r="Z19" i="29"/>
  <c r="X19" i="29"/>
  <c r="V19" i="29"/>
  <c r="T19" i="29"/>
  <c r="R19" i="29"/>
  <c r="P19" i="29"/>
  <c r="N19" i="29"/>
  <c r="L19" i="29"/>
  <c r="J19" i="29"/>
  <c r="AL18" i="29"/>
  <c r="AJ18" i="29"/>
  <c r="AH18" i="29"/>
  <c r="AF18" i="29"/>
  <c r="AD18" i="29"/>
  <c r="AB18" i="29"/>
  <c r="Z18" i="29"/>
  <c r="X18" i="29"/>
  <c r="V18" i="29"/>
  <c r="T18" i="29"/>
  <c r="R18" i="29"/>
  <c r="P18" i="29"/>
  <c r="N18" i="29"/>
  <c r="L18" i="29"/>
  <c r="J18" i="29"/>
  <c r="AL17" i="29"/>
  <c r="AJ17" i="29"/>
  <c r="AH17" i="29"/>
  <c r="AF17" i="29"/>
  <c r="AD17" i="29"/>
  <c r="AB17" i="29"/>
  <c r="Z17" i="29"/>
  <c r="X17" i="29"/>
  <c r="V17" i="29"/>
  <c r="T17" i="29"/>
  <c r="R17" i="29"/>
  <c r="P17" i="29"/>
  <c r="N17" i="29"/>
  <c r="L17" i="29"/>
  <c r="J17" i="29"/>
  <c r="H17" i="29"/>
  <c r="AL16" i="29"/>
  <c r="AJ16" i="29"/>
  <c r="AH16" i="29"/>
  <c r="AF16" i="29"/>
  <c r="AD16" i="29"/>
  <c r="AB16" i="29"/>
  <c r="Z16" i="29"/>
  <c r="X16" i="29"/>
  <c r="V16" i="29"/>
  <c r="T16" i="29"/>
  <c r="R16" i="29"/>
  <c r="P16" i="29"/>
  <c r="N16" i="29"/>
  <c r="L16" i="29"/>
  <c r="J16" i="29"/>
  <c r="H16" i="29"/>
  <c r="B4" i="29"/>
  <c r="B3" i="29"/>
  <c r="V29" i="23"/>
  <c r="V34" i="23" s="1"/>
  <c r="V25" i="26"/>
  <c r="V24" i="26"/>
  <c r="V23" i="26"/>
  <c r="V22" i="26"/>
  <c r="V21" i="26"/>
  <c r="V20" i="26"/>
  <c r="AH10" i="31" l="1"/>
  <c r="AD5" i="29"/>
  <c r="AD7" i="29" s="1"/>
  <c r="AD8" i="29" s="1"/>
  <c r="AD9" i="29" s="1"/>
  <c r="AD10" i="29" s="1"/>
  <c r="R5" i="29"/>
  <c r="R7" i="29" s="1"/>
  <c r="R8" i="29" s="1"/>
  <c r="D20" i="26"/>
  <c r="AJ11" i="31"/>
  <c r="AJ12" i="31" s="1"/>
  <c r="N11" i="31"/>
  <c r="N12" i="31" s="1"/>
  <c r="AL11" i="31"/>
  <c r="AL12" i="31" s="1"/>
  <c r="L11" i="31"/>
  <c r="L12" i="31" s="1"/>
  <c r="Z11" i="31"/>
  <c r="Z12" i="31" s="1"/>
  <c r="AD11" i="31"/>
  <c r="AD12" i="31" s="1"/>
  <c r="P11" i="31"/>
  <c r="P12" i="31" s="1"/>
  <c r="X11" i="31"/>
  <c r="X12" i="31" s="1"/>
  <c r="T11" i="31"/>
  <c r="T12" i="31" s="1"/>
  <c r="R11" i="31"/>
  <c r="R12" i="31" s="1"/>
  <c r="V11" i="31"/>
  <c r="V12" i="31" s="1"/>
  <c r="AF11" i="31"/>
  <c r="AF12" i="31" s="1"/>
  <c r="AH11" i="31"/>
  <c r="AH12" i="31" s="1"/>
  <c r="AB11" i="31"/>
  <c r="AB12" i="31" s="1"/>
  <c r="N5" i="29"/>
  <c r="N7" i="29" s="1"/>
  <c r="N8" i="29" s="1"/>
  <c r="AL5" i="29"/>
  <c r="AL7" i="29" s="1"/>
  <c r="AL8" i="29" s="1"/>
  <c r="AL9" i="29" s="1"/>
  <c r="AL10" i="29" s="1"/>
  <c r="L5" i="29"/>
  <c r="L7" i="29" s="1"/>
  <c r="L8" i="29" s="1"/>
  <c r="X5" i="29"/>
  <c r="X7" i="29" s="1"/>
  <c r="X8" i="29" s="1"/>
  <c r="X9" i="29" s="1"/>
  <c r="X10" i="29" s="1"/>
  <c r="J5" i="29"/>
  <c r="J7" i="29" s="1"/>
  <c r="J8" i="29" s="1"/>
  <c r="J10" i="29" s="1"/>
  <c r="AH5" i="29"/>
  <c r="AH7" i="29" s="1"/>
  <c r="AH8" i="29" s="1"/>
  <c r="AH9" i="29" s="1"/>
  <c r="AH10" i="29" s="1"/>
  <c r="P5" i="29"/>
  <c r="P7" i="29" s="1"/>
  <c r="P8" i="29" s="1"/>
  <c r="AB5" i="29"/>
  <c r="AB7" i="29" s="1"/>
  <c r="AB8" i="29" s="1"/>
  <c r="AB9" i="29" s="1"/>
  <c r="AB10" i="29" s="1"/>
  <c r="T5" i="29"/>
  <c r="T7" i="29" s="1"/>
  <c r="T8" i="29" s="1"/>
  <c r="T9" i="29" s="1"/>
  <c r="T10" i="29" s="1"/>
  <c r="H5" i="29"/>
  <c r="H7" i="29" s="1"/>
  <c r="H10" i="29" s="1"/>
  <c r="V34" i="26"/>
  <c r="Z5" i="29"/>
  <c r="Z7" i="29" s="1"/>
  <c r="Z8" i="29" s="1"/>
  <c r="Z9" i="29" s="1"/>
  <c r="Z10" i="29" s="1"/>
  <c r="AJ5" i="29"/>
  <c r="AJ7" i="29" s="1"/>
  <c r="AJ8" i="29" s="1"/>
  <c r="AJ9" i="29" s="1"/>
  <c r="AJ10" i="29" s="1"/>
  <c r="V5" i="29"/>
  <c r="V7" i="29" s="1"/>
  <c r="V8" i="29" s="1"/>
  <c r="V9" i="29" s="1"/>
  <c r="V10" i="29" s="1"/>
  <c r="AF5" i="29"/>
  <c r="AF7" i="29" s="1"/>
  <c r="R9" i="29" l="1"/>
  <c r="R10" i="29" s="1"/>
  <c r="R11" i="29" s="1"/>
  <c r="R12" i="29" s="1"/>
  <c r="P9" i="29"/>
  <c r="P10" i="29" s="1"/>
  <c r="P11" i="29" s="1"/>
  <c r="P12" i="29" s="1"/>
  <c r="N9" i="29"/>
  <c r="N10" i="29" s="1"/>
  <c r="N11" i="29" s="1"/>
  <c r="N12" i="29" s="1"/>
  <c r="L9" i="29"/>
  <c r="L10" i="29" s="1"/>
  <c r="L11" i="29" s="1"/>
  <c r="L12" i="29" s="1"/>
  <c r="H11" i="29"/>
  <c r="H12" i="29" s="1"/>
  <c r="J11" i="29"/>
  <c r="J12" i="29" s="1"/>
  <c r="V17" i="30"/>
  <c r="V33" i="26"/>
  <c r="AF8" i="29"/>
  <c r="AF9" i="29" s="1"/>
  <c r="AF10" i="29" s="1"/>
  <c r="AF11" i="29" s="1"/>
  <c r="AF12" i="29" s="1"/>
  <c r="T11" i="29"/>
  <c r="T12" i="29" s="1"/>
  <c r="AD11" i="29"/>
  <c r="AD12" i="29" s="1"/>
  <c r="AH11" i="29"/>
  <c r="AH12" i="29" s="1"/>
  <c r="X11" i="29"/>
  <c r="X12" i="29" s="1"/>
  <c r="Z11" i="29"/>
  <c r="Z12" i="29" s="1"/>
  <c r="AL11" i="29"/>
  <c r="AL12" i="29" s="1"/>
  <c r="V11" i="29"/>
  <c r="V12" i="29" s="1"/>
  <c r="AB11" i="29"/>
  <c r="AB12" i="29" s="1"/>
  <c r="AJ11" i="29"/>
  <c r="AJ12" i="29" s="1"/>
  <c r="V17" i="26" l="1"/>
  <c r="V28" i="26" s="1"/>
  <c r="V32" i="30"/>
  <c r="V27" i="30"/>
  <c r="V31" i="30" s="1"/>
  <c r="AA33" i="26"/>
  <c r="N8" i="26"/>
  <c r="N7" i="26"/>
  <c r="D7" i="26"/>
  <c r="W6" i="26"/>
  <c r="N6" i="26"/>
  <c r="Y3" i="26"/>
  <c r="V25" i="22"/>
  <c r="V24" i="22"/>
  <c r="V23" i="22"/>
  <c r="V22" i="22"/>
  <c r="V21" i="22"/>
  <c r="V20" i="22"/>
  <c r="V29" i="22" s="1"/>
  <c r="V34" i="22" s="1"/>
  <c r="V19" i="22"/>
  <c r="V28" i="22" s="1"/>
  <c r="V18" i="22"/>
  <c r="V17" i="22"/>
  <c r="V25" i="23"/>
  <c r="V24" i="23"/>
  <c r="V23" i="23"/>
  <c r="V22" i="23"/>
  <c r="V21" i="23"/>
  <c r="V20" i="23"/>
  <c r="V19" i="23"/>
  <c r="V18" i="23"/>
  <c r="V28" i="23" s="1"/>
  <c r="V27" i="26" l="1"/>
  <c r="V31" i="26" s="1"/>
  <c r="V32" i="26"/>
  <c r="V35" i="26" s="1"/>
  <c r="AA32" i="30"/>
  <c r="AA35" i="30" s="1"/>
  <c r="V35" i="30"/>
  <c r="V26" i="22"/>
  <c r="V27" i="22"/>
  <c r="V32" i="22" s="1"/>
  <c r="AA32" i="22" s="1"/>
  <c r="AA32" i="26" l="1"/>
  <c r="AA35" i="26" s="1"/>
  <c r="D8" i="26" s="1"/>
  <c r="D8" i="30"/>
  <c r="V33" i="22"/>
  <c r="V31" i="22"/>
  <c r="V17" i="23"/>
  <c r="AA33" i="22" l="1"/>
  <c r="AA35" i="22" s="1"/>
  <c r="V35" i="22"/>
  <c r="V26" i="23"/>
  <c r="V27" i="23"/>
  <c r="D7" i="22"/>
  <c r="D7" i="23"/>
  <c r="D8" i="22" l="1"/>
  <c r="V31" i="23"/>
  <c r="V32" i="23"/>
  <c r="AA32" i="23" s="1"/>
  <c r="V33" i="23"/>
  <c r="AA33" i="23" s="1"/>
  <c r="N8" i="23"/>
  <c r="N7" i="23"/>
  <c r="W6" i="23"/>
  <c r="N6" i="23"/>
  <c r="W6" i="22"/>
  <c r="N6" i="22"/>
  <c r="N7" i="22"/>
  <c r="N8" i="22"/>
  <c r="E6" i="21"/>
  <c r="AA35" i="23" l="1"/>
  <c r="V35" i="23"/>
  <c r="Y3" i="23"/>
  <c r="D20" i="22"/>
  <c r="Y3" i="22"/>
  <c r="D8" i="23" l="1"/>
  <c r="A6" i="21"/>
  <c r="H9" i="21" l="1"/>
  <c r="H23" i="21"/>
  <c r="H22" i="21"/>
  <c r="H21" i="21"/>
  <c r="H20" i="21"/>
  <c r="H19" i="21"/>
  <c r="H18" i="21"/>
  <c r="H17" i="21"/>
  <c r="H16" i="21"/>
  <c r="H15" i="21"/>
  <c r="H14" i="21"/>
  <c r="H13" i="21"/>
  <c r="H12" i="21"/>
  <c r="H11" i="21"/>
  <c r="H10" i="21"/>
  <c r="A10" i="21"/>
  <c r="A11" i="21"/>
  <c r="A12" i="21"/>
  <c r="A13" i="21"/>
  <c r="A14" i="21"/>
  <c r="A15" i="21"/>
  <c r="A16" i="21"/>
  <c r="A17" i="21"/>
  <c r="A18" i="21"/>
  <c r="A19" i="21"/>
  <c r="A20" i="21"/>
  <c r="A21" i="21"/>
  <c r="A22" i="21"/>
  <c r="A23" i="21"/>
  <c r="A9" i="21"/>
  <c r="I37" i="21" l="1"/>
  <c r="M24" i="21"/>
  <c r="M79" i="21" l="1"/>
  <c r="H79" i="21"/>
  <c r="G79" i="21"/>
  <c r="E79" i="21"/>
  <c r="D79" i="21"/>
  <c r="C79" i="21"/>
  <c r="B79" i="21"/>
  <c r="A79" i="21"/>
  <c r="M78" i="21"/>
  <c r="H78" i="21"/>
  <c r="G78" i="21"/>
  <c r="E78" i="21"/>
  <c r="D78" i="21"/>
  <c r="C78" i="21"/>
  <c r="B78" i="21"/>
  <c r="A78" i="21"/>
  <c r="M77" i="21"/>
  <c r="H77" i="21"/>
  <c r="G77" i="21"/>
  <c r="E77" i="21"/>
  <c r="D77" i="21"/>
  <c r="C77" i="21"/>
  <c r="B77" i="21"/>
  <c r="A77" i="21"/>
  <c r="M76" i="21"/>
  <c r="H76" i="21"/>
  <c r="G76" i="21"/>
  <c r="E76" i="21"/>
  <c r="D76" i="21"/>
  <c r="C76" i="21"/>
  <c r="B76" i="21"/>
  <c r="A76" i="21"/>
  <c r="M75" i="21"/>
  <c r="H75" i="21"/>
  <c r="G75" i="21"/>
  <c r="E75" i="21"/>
  <c r="D75" i="21"/>
  <c r="C75" i="21"/>
  <c r="B75" i="21"/>
  <c r="A75" i="21"/>
  <c r="M74" i="21"/>
  <c r="H74" i="21"/>
  <c r="G74" i="21"/>
  <c r="E74" i="21"/>
  <c r="D74" i="21"/>
  <c r="C74" i="21"/>
  <c r="B74" i="21"/>
  <c r="A74" i="21"/>
  <c r="M73" i="21"/>
  <c r="H73" i="21"/>
  <c r="G73" i="21"/>
  <c r="E73" i="21"/>
  <c r="D73" i="21"/>
  <c r="C73" i="21"/>
  <c r="B73" i="21"/>
  <c r="A73" i="21"/>
  <c r="M72" i="21"/>
  <c r="H72" i="21"/>
  <c r="G72" i="21"/>
  <c r="E72" i="21"/>
  <c r="D72" i="21"/>
  <c r="C72" i="21"/>
  <c r="B72" i="21"/>
  <c r="A72" i="21"/>
  <c r="M71" i="21"/>
  <c r="H71" i="21"/>
  <c r="G71" i="21"/>
  <c r="E71" i="21"/>
  <c r="D71" i="21"/>
  <c r="C71" i="21"/>
  <c r="B71" i="21"/>
  <c r="A71" i="21"/>
  <c r="M70" i="21"/>
  <c r="H70" i="21"/>
  <c r="G70" i="21"/>
  <c r="E70" i="21"/>
  <c r="D70" i="21"/>
  <c r="C70" i="21"/>
  <c r="B70" i="21"/>
  <c r="A70" i="21"/>
  <c r="M69" i="21"/>
  <c r="H69" i="21"/>
  <c r="G69" i="21"/>
  <c r="E69" i="21"/>
  <c r="D69" i="21"/>
  <c r="C69" i="21"/>
  <c r="B69" i="21"/>
  <c r="A69" i="21"/>
  <c r="M68" i="21"/>
  <c r="H68" i="21"/>
  <c r="G68" i="21"/>
  <c r="E68" i="21"/>
  <c r="D68" i="21"/>
  <c r="C68" i="21"/>
  <c r="B68" i="21"/>
  <c r="A68" i="21"/>
  <c r="M67" i="21"/>
  <c r="H67" i="21"/>
  <c r="G67" i="21"/>
  <c r="E67" i="21"/>
  <c r="D67" i="21"/>
  <c r="C67" i="21"/>
  <c r="B67" i="21"/>
  <c r="A67" i="21"/>
  <c r="M66" i="21"/>
  <c r="H66" i="21"/>
  <c r="G66" i="21"/>
  <c r="E66" i="21"/>
  <c r="D66" i="21"/>
  <c r="C66" i="21"/>
  <c r="B66" i="21"/>
  <c r="A66" i="21"/>
  <c r="M65" i="21"/>
  <c r="H65" i="21"/>
  <c r="G65" i="21"/>
  <c r="E65" i="21"/>
  <c r="D65" i="21"/>
  <c r="C65" i="21"/>
  <c r="B65" i="21"/>
  <c r="A65" i="21"/>
  <c r="E62" i="21"/>
  <c r="A62" i="21"/>
  <c r="O52" i="21"/>
  <c r="N52" i="21"/>
  <c r="M51" i="21"/>
  <c r="H51" i="21"/>
  <c r="G51" i="21"/>
  <c r="E51" i="21"/>
  <c r="D51" i="21"/>
  <c r="C51" i="21"/>
  <c r="B51" i="21"/>
  <c r="A51" i="21"/>
  <c r="M50" i="21"/>
  <c r="H50" i="21"/>
  <c r="G50" i="21"/>
  <c r="E50" i="21"/>
  <c r="D50" i="21"/>
  <c r="C50" i="21"/>
  <c r="B50" i="21"/>
  <c r="A50" i="21"/>
  <c r="M49" i="21"/>
  <c r="I49" i="21"/>
  <c r="H49" i="21"/>
  <c r="G49" i="21"/>
  <c r="E49" i="21"/>
  <c r="D49" i="21"/>
  <c r="C49" i="21"/>
  <c r="B49" i="21"/>
  <c r="A49" i="21"/>
  <c r="M48" i="21"/>
  <c r="I48" i="21"/>
  <c r="H48" i="21"/>
  <c r="G48" i="21"/>
  <c r="E48" i="21"/>
  <c r="D48" i="21"/>
  <c r="C48" i="21"/>
  <c r="B48" i="21"/>
  <c r="A48" i="21"/>
  <c r="M47" i="21"/>
  <c r="H47" i="21"/>
  <c r="G47" i="21"/>
  <c r="E47" i="21"/>
  <c r="D47" i="21"/>
  <c r="C47" i="21"/>
  <c r="B47" i="21"/>
  <c r="A47" i="21"/>
  <c r="M46" i="21"/>
  <c r="H46" i="21"/>
  <c r="G46" i="21"/>
  <c r="E46" i="21"/>
  <c r="D46" i="21"/>
  <c r="C46" i="21"/>
  <c r="B46" i="21"/>
  <c r="A46" i="21"/>
  <c r="M45" i="21"/>
  <c r="H45" i="21"/>
  <c r="G45" i="21"/>
  <c r="E45" i="21"/>
  <c r="D45" i="21"/>
  <c r="C45" i="21"/>
  <c r="B45" i="21"/>
  <c r="A45" i="21"/>
  <c r="M44" i="21"/>
  <c r="H44" i="21"/>
  <c r="G44" i="21"/>
  <c r="E44" i="21"/>
  <c r="D44" i="21"/>
  <c r="C44" i="21"/>
  <c r="B44" i="21"/>
  <c r="A44" i="21"/>
  <c r="M43" i="21"/>
  <c r="H43" i="21"/>
  <c r="G43" i="21"/>
  <c r="E43" i="21"/>
  <c r="D43" i="21"/>
  <c r="C43" i="21"/>
  <c r="B43" i="21"/>
  <c r="A43" i="21"/>
  <c r="M42" i="21"/>
  <c r="H42" i="21"/>
  <c r="G42" i="21"/>
  <c r="E42" i="21"/>
  <c r="D42" i="21"/>
  <c r="C42" i="21"/>
  <c r="B42" i="21"/>
  <c r="A42" i="21"/>
  <c r="M41" i="21"/>
  <c r="H41" i="21"/>
  <c r="G41" i="21"/>
  <c r="E41" i="21"/>
  <c r="D41" i="21"/>
  <c r="C41" i="21"/>
  <c r="B41" i="21"/>
  <c r="A41" i="21"/>
  <c r="M40" i="21"/>
  <c r="H40" i="21"/>
  <c r="G40" i="21"/>
  <c r="E40" i="21"/>
  <c r="D40" i="21"/>
  <c r="C40" i="21"/>
  <c r="B40" i="21"/>
  <c r="A40" i="21"/>
  <c r="M39" i="21"/>
  <c r="H39" i="21"/>
  <c r="G39" i="21"/>
  <c r="E39" i="21"/>
  <c r="D39" i="21"/>
  <c r="C39" i="21"/>
  <c r="B39" i="21"/>
  <c r="A39" i="21"/>
  <c r="M38" i="21"/>
  <c r="H38" i="21"/>
  <c r="G38" i="21"/>
  <c r="E38" i="21"/>
  <c r="D38" i="21"/>
  <c r="C38" i="21"/>
  <c r="B38" i="21"/>
  <c r="A38" i="21"/>
  <c r="M37" i="21"/>
  <c r="H37" i="21"/>
  <c r="G37" i="21"/>
  <c r="E37" i="21"/>
  <c r="D37" i="21"/>
  <c r="C37" i="21"/>
  <c r="B37" i="21"/>
  <c r="A37" i="21"/>
  <c r="E34" i="21"/>
  <c r="C34" i="21"/>
  <c r="A34" i="21"/>
  <c r="I79" i="21"/>
  <c r="I78" i="21"/>
  <c r="I77" i="21"/>
  <c r="I76" i="21"/>
  <c r="I47" i="21"/>
  <c r="I74" i="21"/>
  <c r="I73" i="21"/>
  <c r="I72" i="21"/>
  <c r="I71" i="21"/>
  <c r="I70" i="21"/>
  <c r="I69" i="21"/>
  <c r="I68" i="21"/>
  <c r="I39" i="21"/>
  <c r="I66" i="21"/>
  <c r="I65" i="21"/>
  <c r="M80" i="21" l="1"/>
  <c r="M52" i="21"/>
  <c r="I38" i="21"/>
  <c r="I40" i="21"/>
  <c r="I41" i="21"/>
  <c r="I46" i="21"/>
  <c r="I42" i="21"/>
  <c r="I50" i="21"/>
  <c r="I43" i="21"/>
  <c r="I51" i="21"/>
  <c r="I67" i="21"/>
  <c r="I75" i="21"/>
  <c r="I44" i="21"/>
  <c r="I45" i="21"/>
</calcChain>
</file>

<file path=xl/comments1.xml><?xml version="1.0" encoding="utf-8"?>
<comments xmlns="http://schemas.openxmlformats.org/spreadsheetml/2006/main">
  <authors>
    <author>inst0304</author>
    <author>永友　大樹</author>
    <author>install</author>
  </authors>
  <commentList>
    <comment ref="B7"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D11" authorId="1" shapeId="0">
      <text>
        <r>
          <rPr>
            <b/>
            <sz val="9"/>
            <color indexed="81"/>
            <rFont val="MS P ゴシック"/>
            <family val="3"/>
            <charset val="128"/>
          </rPr>
          <t>永友　大樹:</t>
        </r>
        <r>
          <rPr>
            <sz val="9"/>
            <color indexed="81"/>
            <rFont val="MS P ゴシック"/>
            <family val="3"/>
            <charset val="128"/>
          </rPr>
          <t xml:space="preserve">
注意：このセル数式あり　</t>
        </r>
      </text>
    </comment>
    <comment ref="E11" authorId="2" shapeId="0">
      <text>
        <r>
          <rPr>
            <b/>
            <sz val="9"/>
            <color indexed="81"/>
            <rFont val="ＭＳ Ｐゴシック"/>
            <family val="3"/>
            <charset val="128"/>
          </rPr>
          <t>ドロップダウンにより消費税率を選択してください
・消費税（5％）
・消費税（8％）
・消費税（10％）</t>
        </r>
      </text>
    </comment>
    <comment ref="I11" authorId="2" shapeId="0">
      <text>
        <r>
          <rPr>
            <b/>
            <sz val="9"/>
            <color indexed="81"/>
            <rFont val="ＭＳ Ｐゴシック"/>
            <family val="3"/>
            <charset val="128"/>
          </rPr>
          <t>ドロップダウンにより消費税率の選択が可能です
・5％
・8％
・10％
（ブランクの場合、契約金額欄の消費税率が反映されます）</t>
        </r>
      </text>
    </comment>
    <comment ref="I14" authorId="0" shapeId="0">
      <text>
        <r>
          <rPr>
            <b/>
            <sz val="9"/>
            <color indexed="81"/>
            <rFont val="ＭＳ Ｐゴシック"/>
            <family val="3"/>
            <charset val="128"/>
          </rPr>
          <t>弊社指定の「契約出来高請求書」に記載する請求日を入力下さい。</t>
        </r>
      </text>
    </comment>
    <comment ref="I16" authorId="0" shapeId="0">
      <text>
        <r>
          <rPr>
            <b/>
            <sz val="9"/>
            <color indexed="81"/>
            <rFont val="ＭＳ Ｐゴシック"/>
            <family val="3"/>
            <charset val="128"/>
          </rPr>
          <t xml:space="preserve">・数量の入力に際しては、当月までの累計数量を入力してください。
・小数点第１位まで表示する設定をしています。入力に際して、小数点第２位以下の表示が必要な時は、「書式設定」の変更をした上で入力して下さい。
</t>
        </r>
      </text>
    </comment>
  </commentList>
</comments>
</file>

<file path=xl/comments2.xml><?xml version="1.0" encoding="utf-8"?>
<comments xmlns="http://schemas.openxmlformats.org/spreadsheetml/2006/main">
  <authors>
    <author>永友　大樹</author>
  </authors>
  <commentList>
    <comment ref="Q17" authorId="0" shapeId="0">
      <text>
        <r>
          <rPr>
            <b/>
            <sz val="11"/>
            <color indexed="81"/>
            <rFont val="MS P ゴシック"/>
            <family val="3"/>
            <charset val="128"/>
          </rPr>
          <t>ドロップダウンリストより選択</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inst0304</author>
    <author>永友　大樹</author>
    <author>install</author>
  </authors>
  <commentList>
    <comment ref="A1" authorId="0" shapeId="0">
      <text>
        <r>
          <rPr>
            <b/>
            <sz val="11"/>
            <color indexed="10"/>
            <rFont val="ＭＳ Ｐゴシック"/>
            <family val="3"/>
            <charset val="128"/>
          </rPr>
          <t>黄色の網掛け部分に入力下さい。</t>
        </r>
        <r>
          <rPr>
            <sz val="9"/>
            <color indexed="81"/>
            <rFont val="ＭＳ Ｐゴシック"/>
            <family val="3"/>
            <charset val="128"/>
          </rPr>
          <t xml:space="preserve">
</t>
        </r>
      </text>
    </comment>
    <comment ref="B7"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D11" authorId="1" shapeId="0">
      <text>
        <r>
          <rPr>
            <b/>
            <sz val="9"/>
            <color indexed="81"/>
            <rFont val="MS P ゴシック"/>
            <family val="3"/>
            <charset val="128"/>
          </rPr>
          <t>永友　大樹:</t>
        </r>
        <r>
          <rPr>
            <sz val="9"/>
            <color indexed="81"/>
            <rFont val="MS P ゴシック"/>
            <family val="3"/>
            <charset val="128"/>
          </rPr>
          <t xml:space="preserve">
注意：このセル数式あり　</t>
        </r>
      </text>
    </comment>
    <comment ref="E11" authorId="2" shapeId="0">
      <text>
        <r>
          <rPr>
            <b/>
            <sz val="9"/>
            <color indexed="81"/>
            <rFont val="ＭＳ Ｐゴシック"/>
            <family val="3"/>
            <charset val="128"/>
          </rPr>
          <t>ドロップダウンにより消費税率を選択してください
・消費税（5％）
・消費税（8％）
・消費税（10％）</t>
        </r>
      </text>
    </comment>
    <comment ref="I11" authorId="2" shapeId="0">
      <text>
        <r>
          <rPr>
            <b/>
            <sz val="9"/>
            <color indexed="81"/>
            <rFont val="ＭＳ Ｐゴシック"/>
            <family val="3"/>
            <charset val="128"/>
          </rPr>
          <t>ドロップダウンにより消費税率の選択が可能です
・5％
・8％
・10％
（ブランクの場合、契約金額欄の消費税率が反映されます）</t>
        </r>
      </text>
    </comment>
    <comment ref="I14" authorId="0" shapeId="0">
      <text>
        <r>
          <rPr>
            <b/>
            <sz val="9"/>
            <color indexed="81"/>
            <rFont val="ＭＳ Ｐゴシック"/>
            <family val="3"/>
            <charset val="128"/>
          </rPr>
          <t>弊社指定の「契約出来高請求書」に記載する請求日を入力下さい。</t>
        </r>
      </text>
    </comment>
    <comment ref="I16" authorId="0" shapeId="0">
      <text>
        <r>
          <rPr>
            <b/>
            <sz val="9"/>
            <color indexed="81"/>
            <rFont val="ＭＳ Ｐゴシック"/>
            <family val="3"/>
            <charset val="128"/>
          </rPr>
          <t xml:space="preserve">・数量の入力に際しては、当月までの累計数量を入力してください。
・小数点第１位まで表示する設定をしています。入力に際して、小数点第２位以下の表示が必要な時は、「書式設定」の変更をした上で入力して下さい。
</t>
        </r>
      </text>
    </comment>
  </commentList>
</comments>
</file>

<file path=xl/comments4.xml><?xml version="1.0" encoding="utf-8"?>
<comments xmlns="http://schemas.openxmlformats.org/spreadsheetml/2006/main">
  <authors>
    <author>inst0304</author>
    <author>永友　大樹</author>
  </authors>
  <commentList>
    <comment ref="D17"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Q17" authorId="1" shapeId="0">
      <text>
        <r>
          <rPr>
            <b/>
            <sz val="11"/>
            <color indexed="10"/>
            <rFont val="MS P ゴシック"/>
            <family val="3"/>
            <charset val="128"/>
          </rPr>
          <t>ドロップダウンリストより選択</t>
        </r>
      </text>
    </comment>
    <comment ref="D18"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D19"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D20"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 ref="D21"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List>
</comments>
</file>

<file path=xl/comments5.xml><?xml version="1.0" encoding="utf-8"?>
<comments xmlns="http://schemas.openxmlformats.org/spreadsheetml/2006/main">
  <authors>
    <author>inst0304</author>
  </authors>
  <commentList>
    <comment ref="A14" authorId="0" shapeId="0">
      <text>
        <r>
          <rPr>
            <b/>
            <sz val="16"/>
            <color indexed="10"/>
            <rFont val="ＭＳ Ｐゴシック"/>
            <family val="3"/>
            <charset val="128"/>
          </rPr>
          <t>黄色の塗潰し部分に入力下さい。</t>
        </r>
        <r>
          <rPr>
            <sz val="9"/>
            <color indexed="81"/>
            <rFont val="ＭＳ Ｐゴシック"/>
            <family val="3"/>
            <charset val="128"/>
          </rPr>
          <t xml:space="preserve">
</t>
        </r>
      </text>
    </comment>
    <comment ref="D17"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List>
</comments>
</file>

<file path=xl/comments6.xml><?xml version="1.0" encoding="utf-8"?>
<comments xmlns="http://schemas.openxmlformats.org/spreadsheetml/2006/main">
  <authors>
    <author>inst0304</author>
  </authors>
  <commentList>
    <comment ref="A14" authorId="0" shapeId="0">
      <text>
        <r>
          <rPr>
            <b/>
            <sz val="16"/>
            <color indexed="10"/>
            <rFont val="ＭＳ Ｐゴシック"/>
            <family val="3"/>
            <charset val="128"/>
          </rPr>
          <t>黄色の塗潰し部分に入力下さい。</t>
        </r>
        <r>
          <rPr>
            <sz val="9"/>
            <color indexed="81"/>
            <rFont val="ＭＳ Ｐゴシック"/>
            <family val="3"/>
            <charset val="128"/>
          </rPr>
          <t xml:space="preserve">
</t>
        </r>
      </text>
    </comment>
    <comment ref="D17" authorId="0" shapeId="0">
      <text>
        <r>
          <rPr>
            <b/>
            <sz val="9"/>
            <color indexed="81"/>
            <rFont val="ＭＳ Ｐゴシック"/>
            <family val="3"/>
            <charset val="128"/>
          </rPr>
          <t xml:space="preserve">注文書請書をご覧の上、下記の要領で入力下さい。
</t>
        </r>
        <r>
          <rPr>
            <sz val="9"/>
            <color indexed="81"/>
            <rFont val="ＭＳ Ｐゴシック"/>
            <family val="3"/>
            <charset val="128"/>
          </rPr>
          <t xml:space="preserve">①工事略称欄は、注文書・請書の「略称」欄を入力
②契約No欄は、注文書・請書右上に記載の「契約Ｎｏ」欄の番号を入力
</t>
        </r>
      </text>
    </comment>
  </commentList>
</comments>
</file>

<file path=xl/sharedStrings.xml><?xml version="1.0" encoding="utf-8"?>
<sst xmlns="http://schemas.openxmlformats.org/spreadsheetml/2006/main" count="1826" uniqueCount="423">
  <si>
    <t>責任者</t>
    <rPh sb="0" eb="3">
      <t>セキニンシャ</t>
    </rPh>
    <phoneticPr fontId="2"/>
  </si>
  <si>
    <t>要素</t>
    <rPh sb="0" eb="2">
      <t>ヨウソ</t>
    </rPh>
    <phoneticPr fontId="2"/>
  </si>
  <si>
    <t>契　約　金　額</t>
    <rPh sb="0" eb="1">
      <t>チギリ</t>
    </rPh>
    <rPh sb="2" eb="3">
      <t>ヤク</t>
    </rPh>
    <rPh sb="4" eb="5">
      <t>カネ</t>
    </rPh>
    <rPh sb="6" eb="7">
      <t>ガク</t>
    </rPh>
    <phoneticPr fontId="6"/>
  </si>
  <si>
    <t>出来高累計</t>
    <phoneticPr fontId="6"/>
  </si>
  <si>
    <t>工事略称</t>
    <rPh sb="0" eb="2">
      <t>コウジ</t>
    </rPh>
    <rPh sb="2" eb="4">
      <t>リャクショウ</t>
    </rPh>
    <phoneticPr fontId="6"/>
  </si>
  <si>
    <t>小計（下記内訳）</t>
    <rPh sb="0" eb="1">
      <t>ショウ</t>
    </rPh>
    <rPh sb="1" eb="2">
      <t>ケイ</t>
    </rPh>
    <rPh sb="3" eb="5">
      <t>カキ</t>
    </rPh>
    <rPh sb="5" eb="7">
      <t>ウチワケ</t>
    </rPh>
    <phoneticPr fontId="6"/>
  </si>
  <si>
    <t>　　</t>
  </si>
  <si>
    <t>契　　　約</t>
    <rPh sb="0" eb="1">
      <t>チギリ</t>
    </rPh>
    <rPh sb="4" eb="5">
      <t>ヤク</t>
    </rPh>
    <phoneticPr fontId="6"/>
  </si>
  <si>
    <t>単位</t>
    <rPh sb="0" eb="2">
      <t>タンイ</t>
    </rPh>
    <phoneticPr fontId="6"/>
  </si>
  <si>
    <t>数量</t>
    <rPh sb="0" eb="2">
      <t>スウリョウ</t>
    </rPh>
    <phoneticPr fontId="6"/>
  </si>
  <si>
    <t>単価</t>
    <rPh sb="0" eb="2">
      <t>タンカ</t>
    </rPh>
    <phoneticPr fontId="6"/>
  </si>
  <si>
    <t>金額</t>
    <rPh sb="0" eb="2">
      <t>キンガク</t>
    </rPh>
    <phoneticPr fontId="6"/>
  </si>
  <si>
    <t>今月出来高金額</t>
    <rPh sb="0" eb="2">
      <t>コンゲツ</t>
    </rPh>
    <rPh sb="2" eb="5">
      <t>デキダカ</t>
    </rPh>
    <rPh sb="5" eb="7">
      <t>キンガク</t>
    </rPh>
    <phoneticPr fontId="6"/>
  </si>
  <si>
    <t>前月まで出来高金額</t>
    <rPh sb="0" eb="2">
      <t>ゼンゲツ</t>
    </rPh>
    <rPh sb="4" eb="7">
      <t>デキダカ</t>
    </rPh>
    <rPh sb="7" eb="9">
      <t>キンガク</t>
    </rPh>
    <phoneticPr fontId="6"/>
  </si>
  <si>
    <t>今月請求金額</t>
    <rPh sb="0" eb="2">
      <t>コンゲツ</t>
    </rPh>
    <rPh sb="2" eb="4">
      <t>セイキュウ</t>
    </rPh>
    <rPh sb="4" eb="6">
      <t>キンガク</t>
    </rPh>
    <phoneticPr fontId="6"/>
  </si>
  <si>
    <t>名　　　　　　称</t>
    <rPh sb="0" eb="1">
      <t>ナ</t>
    </rPh>
    <rPh sb="7" eb="8">
      <t>ショウ</t>
    </rPh>
    <phoneticPr fontId="6"/>
  </si>
  <si>
    <t>規格</t>
    <rPh sb="0" eb="2">
      <t>キカク</t>
    </rPh>
    <phoneticPr fontId="6"/>
  </si>
  <si>
    <t>累計出来高×</t>
    <rPh sb="0" eb="2">
      <t>ルイケイ</t>
    </rPh>
    <rPh sb="2" eb="5">
      <t>デキダカ</t>
    </rPh>
    <phoneticPr fontId="6"/>
  </si>
  <si>
    <t>第1回</t>
    <rPh sb="0" eb="1">
      <t>ダイ</t>
    </rPh>
    <rPh sb="2" eb="3">
      <t>カイ</t>
    </rPh>
    <phoneticPr fontId="2"/>
  </si>
  <si>
    <t>第2回</t>
    <rPh sb="0" eb="1">
      <t>ダイ</t>
    </rPh>
    <rPh sb="2" eb="3">
      <t>カイ</t>
    </rPh>
    <phoneticPr fontId="2"/>
  </si>
  <si>
    <t>第3回</t>
    <rPh sb="0" eb="1">
      <t>ダイ</t>
    </rPh>
    <rPh sb="2" eb="3">
      <t>カイ</t>
    </rPh>
    <phoneticPr fontId="2"/>
  </si>
  <si>
    <t>第4回</t>
    <rPh sb="0" eb="1">
      <t>ダイ</t>
    </rPh>
    <rPh sb="2" eb="3">
      <t>カイ</t>
    </rPh>
    <phoneticPr fontId="2"/>
  </si>
  <si>
    <t>第5回</t>
    <rPh sb="0" eb="1">
      <t>ダイ</t>
    </rPh>
    <rPh sb="2" eb="3">
      <t>カイ</t>
    </rPh>
    <phoneticPr fontId="2"/>
  </si>
  <si>
    <t>第6回</t>
    <rPh sb="0" eb="1">
      <t>ダイ</t>
    </rPh>
    <rPh sb="2" eb="3">
      <t>カイ</t>
    </rPh>
    <phoneticPr fontId="2"/>
  </si>
  <si>
    <t>第7回</t>
    <rPh sb="0" eb="1">
      <t>ダイ</t>
    </rPh>
    <rPh sb="2" eb="3">
      <t>カイ</t>
    </rPh>
    <phoneticPr fontId="2"/>
  </si>
  <si>
    <t>第8回</t>
    <rPh sb="0" eb="1">
      <t>ダイ</t>
    </rPh>
    <rPh sb="2" eb="3">
      <t>カイ</t>
    </rPh>
    <phoneticPr fontId="2"/>
  </si>
  <si>
    <t>第9回</t>
    <rPh sb="0" eb="1">
      <t>ダイ</t>
    </rPh>
    <rPh sb="2" eb="3">
      <t>カイ</t>
    </rPh>
    <phoneticPr fontId="2"/>
  </si>
  <si>
    <t>第10回</t>
    <rPh sb="0" eb="1">
      <t>ダイ</t>
    </rPh>
    <rPh sb="3" eb="4">
      <t>カイ</t>
    </rPh>
    <phoneticPr fontId="2"/>
  </si>
  <si>
    <t>第11回</t>
    <rPh sb="0" eb="1">
      <t>ダイ</t>
    </rPh>
    <rPh sb="3" eb="4">
      <t>カイ</t>
    </rPh>
    <phoneticPr fontId="2"/>
  </si>
  <si>
    <t>第12回</t>
    <rPh sb="0" eb="1">
      <t>ダイ</t>
    </rPh>
    <rPh sb="3" eb="4">
      <t>カイ</t>
    </rPh>
    <phoneticPr fontId="2"/>
  </si>
  <si>
    <t>累計出来高</t>
    <rPh sb="0" eb="2">
      <t>ルイケイ</t>
    </rPh>
    <rPh sb="2" eb="5">
      <t>デキダカ</t>
    </rPh>
    <phoneticPr fontId="6"/>
  </si>
  <si>
    <t>出精値引き</t>
    <rPh sb="0" eb="2">
      <t>シュッセイ</t>
    </rPh>
    <rPh sb="2" eb="4">
      <t>ネビ</t>
    </rPh>
    <phoneticPr fontId="6"/>
  </si>
  <si>
    <t>第13回</t>
    <rPh sb="0" eb="1">
      <t>ダイ</t>
    </rPh>
    <rPh sb="3" eb="4">
      <t>カイ</t>
    </rPh>
    <phoneticPr fontId="2"/>
  </si>
  <si>
    <t>第14回</t>
    <rPh sb="0" eb="1">
      <t>ダイ</t>
    </rPh>
    <rPh sb="3" eb="4">
      <t>カイ</t>
    </rPh>
    <phoneticPr fontId="2"/>
  </si>
  <si>
    <t>第15回</t>
    <rPh sb="0" eb="1">
      <t>ダイ</t>
    </rPh>
    <rPh sb="3" eb="4">
      <t>カイ</t>
    </rPh>
    <phoneticPr fontId="2"/>
  </si>
  <si>
    <t>原価科目</t>
    <rPh sb="0" eb="2">
      <t>ゲンカ</t>
    </rPh>
    <rPh sb="2" eb="4">
      <t>カモク</t>
    </rPh>
    <phoneticPr fontId="6"/>
  </si>
  <si>
    <t>原価細目</t>
    <rPh sb="0" eb="2">
      <t>ゲンカ</t>
    </rPh>
    <rPh sb="2" eb="4">
      <t>サイモク</t>
    </rPh>
    <phoneticPr fontId="6"/>
  </si>
  <si>
    <t>原価細目</t>
  </si>
  <si>
    <t>直接材料</t>
  </si>
  <si>
    <t>製造直接費</t>
  </si>
  <si>
    <t>コンクリート</t>
  </si>
  <si>
    <t>セメント</t>
  </si>
  <si>
    <t>骨材</t>
  </si>
  <si>
    <t>軽量骨材</t>
  </si>
  <si>
    <t>混和剤</t>
  </si>
  <si>
    <t>生コンクリート</t>
  </si>
  <si>
    <t>鉄筋</t>
  </si>
  <si>
    <t>普通丸鋼</t>
  </si>
  <si>
    <t>オムニア筋</t>
  </si>
  <si>
    <t>溶接金網</t>
  </si>
  <si>
    <t>補強鉄筋</t>
  </si>
  <si>
    <t>加工鉄筋</t>
  </si>
  <si>
    <t>仕掛鉄筋</t>
  </si>
  <si>
    <t>スクラップ</t>
  </si>
  <si>
    <t>特定材</t>
  </si>
  <si>
    <t>既製金物</t>
  </si>
  <si>
    <t>インサート</t>
  </si>
  <si>
    <t>吊上材</t>
  </si>
  <si>
    <t>スリーブ</t>
  </si>
  <si>
    <t>防水材</t>
  </si>
  <si>
    <t>裏面処理材</t>
  </si>
  <si>
    <t>打込材</t>
  </si>
  <si>
    <t>目地材</t>
  </si>
  <si>
    <t>製作金物</t>
  </si>
  <si>
    <t>その他資材</t>
  </si>
  <si>
    <t>間接材料</t>
  </si>
  <si>
    <t>重油</t>
  </si>
  <si>
    <t>結束線他</t>
  </si>
  <si>
    <t>剥離剤</t>
  </si>
  <si>
    <t>副資材（２）</t>
  </si>
  <si>
    <t>電力</t>
  </si>
  <si>
    <t>油脂燃料</t>
  </si>
  <si>
    <t>雑材</t>
  </si>
  <si>
    <t>直接労務</t>
  </si>
  <si>
    <t>部材移動</t>
  </si>
  <si>
    <t>間接労務</t>
  </si>
  <si>
    <t>場内補修</t>
  </si>
  <si>
    <t>場外補修</t>
  </si>
  <si>
    <t>雑工</t>
  </si>
  <si>
    <t>検査工</t>
  </si>
  <si>
    <t>バッチャー工</t>
  </si>
  <si>
    <t>試験室補助</t>
  </si>
  <si>
    <t>特定労務</t>
  </si>
  <si>
    <t>石・タイル</t>
  </si>
  <si>
    <t>上筋取付他</t>
  </si>
  <si>
    <t>部材反転他</t>
  </si>
  <si>
    <t>その他労務</t>
  </si>
  <si>
    <t>工事準備</t>
  </si>
  <si>
    <t>追加労務</t>
  </si>
  <si>
    <t>試験版製作費</t>
  </si>
  <si>
    <t>試験版</t>
  </si>
  <si>
    <t>型枠（１）</t>
  </si>
  <si>
    <t>製作費</t>
  </si>
  <si>
    <t>設置、撤去費</t>
  </si>
  <si>
    <t>損料</t>
  </si>
  <si>
    <t>特殊型枠</t>
  </si>
  <si>
    <t>改造費</t>
  </si>
  <si>
    <t>型枠（２）</t>
  </si>
  <si>
    <t>型替費</t>
  </si>
  <si>
    <t>型替部品</t>
  </si>
  <si>
    <t>運搬</t>
  </si>
  <si>
    <t>部材運搬</t>
  </si>
  <si>
    <t>積込み</t>
  </si>
  <si>
    <t>雑運搬（１）</t>
  </si>
  <si>
    <t>ＰＣ製作</t>
  </si>
  <si>
    <t>部材外注</t>
  </si>
  <si>
    <t>外注設計</t>
  </si>
  <si>
    <t>その他外注</t>
  </si>
  <si>
    <t>鉄筋（支給）</t>
  </si>
  <si>
    <t>特定材（支給）</t>
  </si>
  <si>
    <t>型枠（支給）</t>
  </si>
  <si>
    <t>運搬（支給）</t>
  </si>
  <si>
    <t>設計料（支給）</t>
  </si>
  <si>
    <t>設計料</t>
  </si>
  <si>
    <t>製造間接費</t>
  </si>
  <si>
    <t>ストック</t>
  </si>
  <si>
    <t>場内移動</t>
  </si>
  <si>
    <t>借地料</t>
  </si>
  <si>
    <t>重機</t>
  </si>
  <si>
    <t>場内車両</t>
  </si>
  <si>
    <t>保全費</t>
  </si>
  <si>
    <t>建物</t>
  </si>
  <si>
    <t>構築物</t>
  </si>
  <si>
    <t>機械装置</t>
  </si>
  <si>
    <t>車輌</t>
  </si>
  <si>
    <t>損害保険戻</t>
  </si>
  <si>
    <t>設備</t>
  </si>
  <si>
    <t>備品</t>
  </si>
  <si>
    <t>点検検査</t>
  </si>
  <si>
    <t>損料（リース料）</t>
  </si>
  <si>
    <t>仮設機材</t>
  </si>
  <si>
    <t>産廃処理</t>
  </si>
  <si>
    <t>資産</t>
  </si>
  <si>
    <t>資産除却</t>
  </si>
  <si>
    <t>償却費</t>
  </si>
  <si>
    <t>施設賃借料</t>
  </si>
  <si>
    <t>人件費</t>
  </si>
  <si>
    <t>給与手当</t>
  </si>
  <si>
    <t>賞与</t>
  </si>
  <si>
    <t>退職金</t>
  </si>
  <si>
    <t>法定福利費</t>
  </si>
  <si>
    <t>経費</t>
  </si>
  <si>
    <t>公課</t>
  </si>
  <si>
    <t>福利厚生費</t>
  </si>
  <si>
    <t>事務用品費</t>
  </si>
  <si>
    <t>旅費</t>
  </si>
  <si>
    <t>通信費</t>
  </si>
  <si>
    <t>水道光熱費</t>
  </si>
  <si>
    <t>交際費</t>
  </si>
  <si>
    <t>雑給与</t>
  </si>
  <si>
    <t>地代家賃</t>
  </si>
  <si>
    <t>保険料</t>
  </si>
  <si>
    <t>試験費</t>
  </si>
  <si>
    <t>技術管理料</t>
  </si>
  <si>
    <t>警備・清掃料</t>
  </si>
  <si>
    <t>安全管理費</t>
  </si>
  <si>
    <t>宿舎管理費</t>
  </si>
  <si>
    <t>諸会費</t>
  </si>
  <si>
    <t>会議費</t>
  </si>
  <si>
    <t>雑費</t>
  </si>
  <si>
    <t>原価細目NO.</t>
    <phoneticPr fontId="2"/>
  </si>
  <si>
    <t>原価科目NO.</t>
    <phoneticPr fontId="2"/>
  </si>
  <si>
    <t>原価科目</t>
    <phoneticPr fontId="2"/>
  </si>
  <si>
    <t>勘定科目</t>
    <phoneticPr fontId="2"/>
  </si>
  <si>
    <t>vlookup用</t>
    <rPh sb="7" eb="8">
      <t>ヨウ</t>
    </rPh>
    <phoneticPr fontId="2"/>
  </si>
  <si>
    <t>勘定科目NO.</t>
    <phoneticPr fontId="2"/>
  </si>
  <si>
    <t>1：材料</t>
  </si>
  <si>
    <t>1：材料</t>
    <rPh sb="2" eb="4">
      <t>ザイリョウ</t>
    </rPh>
    <phoneticPr fontId="2"/>
  </si>
  <si>
    <t>2：労務</t>
  </si>
  <si>
    <t>2：労務</t>
    <rPh sb="2" eb="4">
      <t>ロウム</t>
    </rPh>
    <phoneticPr fontId="2"/>
  </si>
  <si>
    <t>3：外注</t>
  </si>
  <si>
    <t>3：外注</t>
    <rPh sb="2" eb="4">
      <t>ガイチュウ</t>
    </rPh>
    <phoneticPr fontId="2"/>
  </si>
  <si>
    <t>異形鉄筋</t>
    <rPh sb="0" eb="2">
      <t>イケイ</t>
    </rPh>
    <rPh sb="2" eb="4">
      <t>テッキン</t>
    </rPh>
    <phoneticPr fontId="6"/>
  </si>
  <si>
    <t>電気部品</t>
    <rPh sb="0" eb="2">
      <t>デンキ</t>
    </rPh>
    <rPh sb="2" eb="4">
      <t>ブヒン</t>
    </rPh>
    <phoneticPr fontId="6"/>
  </si>
  <si>
    <t>副資材（１）</t>
    <rPh sb="0" eb="1">
      <t>フク</t>
    </rPh>
    <rPh sb="1" eb="3">
      <t>シザイ</t>
    </rPh>
    <phoneticPr fontId="6"/>
  </si>
  <si>
    <t>補修材</t>
    <rPh sb="0" eb="2">
      <t>ホシュウ</t>
    </rPh>
    <rPh sb="2" eb="3">
      <t>ザイ</t>
    </rPh>
    <phoneticPr fontId="6"/>
  </si>
  <si>
    <t>労務</t>
    <rPh sb="0" eb="2">
      <t>ロウム</t>
    </rPh>
    <phoneticPr fontId="6"/>
  </si>
  <si>
    <t>製造工</t>
  </si>
  <si>
    <t>鉄筋工</t>
  </si>
  <si>
    <t>試験板</t>
    <rPh sb="0" eb="2">
      <t>シケン</t>
    </rPh>
    <rPh sb="2" eb="3">
      <t>バン</t>
    </rPh>
    <phoneticPr fontId="6"/>
  </si>
  <si>
    <t>型枠</t>
    <rPh sb="0" eb="1">
      <t>カタ</t>
    </rPh>
    <rPh sb="1" eb="2">
      <t>ワク</t>
    </rPh>
    <phoneticPr fontId="6"/>
  </si>
  <si>
    <t>運搬</t>
    <rPh sb="0" eb="2">
      <t>ウンパン</t>
    </rPh>
    <phoneticPr fontId="6"/>
  </si>
  <si>
    <t>部材外注</t>
    <rPh sb="0" eb="1">
      <t>ブ</t>
    </rPh>
    <rPh sb="1" eb="2">
      <t>ザイ</t>
    </rPh>
    <rPh sb="2" eb="4">
      <t>ガイチュウ</t>
    </rPh>
    <phoneticPr fontId="6"/>
  </si>
  <si>
    <t>設計</t>
    <rPh sb="0" eb="2">
      <t>セッケイ</t>
    </rPh>
    <phoneticPr fontId="6"/>
  </si>
  <si>
    <t>固定費</t>
  </si>
  <si>
    <t>設計料（営業部）</t>
    <rPh sb="0" eb="2">
      <t>セッケイ</t>
    </rPh>
    <rPh sb="2" eb="3">
      <t>リョウ</t>
    </rPh>
    <rPh sb="4" eb="6">
      <t>エイギョウ</t>
    </rPh>
    <rPh sb="6" eb="7">
      <t>ブ</t>
    </rPh>
    <phoneticPr fontId="6"/>
  </si>
  <si>
    <t>30708010</t>
  </si>
  <si>
    <t>30708020</t>
  </si>
  <si>
    <t>30708030</t>
  </si>
  <si>
    <t>30708040</t>
  </si>
  <si>
    <t>30708050</t>
  </si>
  <si>
    <t>30708060</t>
  </si>
  <si>
    <t>30708070</t>
  </si>
  <si>
    <t>4：経費</t>
  </si>
  <si>
    <t>1：材料</t>
    <phoneticPr fontId="2"/>
  </si>
  <si>
    <t>2：労務</t>
    <phoneticPr fontId="2"/>
  </si>
  <si>
    <t>4：経費</t>
    <phoneticPr fontId="2"/>
  </si>
  <si>
    <t>4：経費</t>
    <rPh sb="2" eb="4">
      <t>ケイヒ</t>
    </rPh>
    <phoneticPr fontId="2"/>
  </si>
  <si>
    <t>3：外注</t>
    <phoneticPr fontId="2"/>
  </si>
  <si>
    <t>原価細目ドロップダウン用</t>
    <rPh sb="0" eb="2">
      <t>ゲンカ</t>
    </rPh>
    <rPh sb="2" eb="4">
      <t>サイモク</t>
    </rPh>
    <rPh sb="11" eb="12">
      <t>ヨウ</t>
    </rPh>
    <phoneticPr fontId="2"/>
  </si>
  <si>
    <t>材料</t>
    <rPh sb="0" eb="2">
      <t>ザイリョウ</t>
    </rPh>
    <phoneticPr fontId="2"/>
  </si>
  <si>
    <t>労務</t>
    <rPh sb="0" eb="2">
      <t>ロウム</t>
    </rPh>
    <phoneticPr fontId="2"/>
  </si>
  <si>
    <t>外注</t>
    <rPh sb="0" eb="2">
      <t>ガイチュウ</t>
    </rPh>
    <phoneticPr fontId="2"/>
  </si>
  <si>
    <t>経費</t>
    <rPh sb="0" eb="2">
      <t>ケイヒ</t>
    </rPh>
    <phoneticPr fontId="2"/>
  </si>
  <si>
    <t>コンクリート</t>
    <phoneticPr fontId="2"/>
  </si>
  <si>
    <t>基本情報入力</t>
    <rPh sb="0" eb="2">
      <t>キホン</t>
    </rPh>
    <rPh sb="2" eb="4">
      <t>ジョウホウ</t>
    </rPh>
    <rPh sb="4" eb="6">
      <t>ニュウリョク</t>
    </rPh>
    <phoneticPr fontId="2"/>
  </si>
  <si>
    <t>取引先コード</t>
    <rPh sb="0" eb="2">
      <t>トリヒキ</t>
    </rPh>
    <rPh sb="2" eb="3">
      <t>サキ</t>
    </rPh>
    <phoneticPr fontId="2"/>
  </si>
  <si>
    <t>住所</t>
    <rPh sb="0" eb="2">
      <t>ジュウショ</t>
    </rPh>
    <phoneticPr fontId="2"/>
  </si>
  <si>
    <t>会社名</t>
    <rPh sb="0" eb="3">
      <t>カイシャメイ</t>
    </rPh>
    <phoneticPr fontId="2"/>
  </si>
  <si>
    <t>電話番号</t>
    <rPh sb="0" eb="2">
      <t>デンワ</t>
    </rPh>
    <rPh sb="2" eb="4">
      <t>バンゴウ</t>
    </rPh>
    <phoneticPr fontId="2"/>
  </si>
  <si>
    <t>要素</t>
    <rPh sb="0" eb="2">
      <t>ヨウソ</t>
    </rPh>
    <phoneticPr fontId="6"/>
  </si>
  <si>
    <t>コードNO.</t>
  </si>
  <si>
    <t>プロジェクトコード</t>
  </si>
  <si>
    <t>区分</t>
  </si>
  <si>
    <t>受注先</t>
  </si>
  <si>
    <t>工法</t>
  </si>
  <si>
    <t>支　払　内　訳　書（業者控）</t>
    <rPh sb="0" eb="1">
      <t>ササ</t>
    </rPh>
    <rPh sb="2" eb="3">
      <t>バライ</t>
    </rPh>
    <rPh sb="4" eb="5">
      <t>ナイ</t>
    </rPh>
    <rPh sb="6" eb="7">
      <t>ヤク</t>
    </rPh>
    <rPh sb="8" eb="9">
      <t>ショ</t>
    </rPh>
    <rPh sb="10" eb="12">
      <t>ギョウシャ</t>
    </rPh>
    <rPh sb="12" eb="13">
      <t>ヒカ</t>
    </rPh>
    <phoneticPr fontId="6"/>
  </si>
  <si>
    <t>主　管</t>
    <rPh sb="0" eb="1">
      <t>シュ</t>
    </rPh>
    <rPh sb="2" eb="3">
      <t>カン</t>
    </rPh>
    <phoneticPr fontId="6"/>
  </si>
  <si>
    <t>事業部長</t>
    <rPh sb="0" eb="2">
      <t>ジギョウ</t>
    </rPh>
    <rPh sb="2" eb="3">
      <t>ブ</t>
    </rPh>
    <rPh sb="3" eb="4">
      <t>チョウ</t>
    </rPh>
    <phoneticPr fontId="6"/>
  </si>
  <si>
    <t>工場長</t>
    <rPh sb="0" eb="3">
      <t>コウジョウチョウ</t>
    </rPh>
    <phoneticPr fontId="6"/>
  </si>
  <si>
    <t>部　長</t>
    <rPh sb="0" eb="1">
      <t>ブ</t>
    </rPh>
    <rPh sb="2" eb="3">
      <t>チョウ</t>
    </rPh>
    <phoneticPr fontId="6"/>
  </si>
  <si>
    <t>次　長</t>
    <rPh sb="0" eb="1">
      <t>ツギ</t>
    </rPh>
    <rPh sb="2" eb="3">
      <t>チョウ</t>
    </rPh>
    <phoneticPr fontId="6"/>
  </si>
  <si>
    <t>所属長</t>
    <rPh sb="0" eb="3">
      <t>ショゾクチョウ</t>
    </rPh>
    <phoneticPr fontId="6"/>
  </si>
  <si>
    <t>担当</t>
    <rPh sb="0" eb="2">
      <t>タントウ</t>
    </rPh>
    <phoneticPr fontId="6"/>
  </si>
  <si>
    <t>作　成　年　月　日</t>
    <rPh sb="0" eb="1">
      <t>サク</t>
    </rPh>
    <rPh sb="2" eb="3">
      <t>シゲル</t>
    </rPh>
    <rPh sb="4" eb="5">
      <t>トシ</t>
    </rPh>
    <rPh sb="6" eb="7">
      <t>ツキ</t>
    </rPh>
    <rPh sb="8" eb="9">
      <t>ヒ</t>
    </rPh>
    <phoneticPr fontId="6"/>
  </si>
  <si>
    <t>契　約　番　号</t>
    <rPh sb="0" eb="1">
      <t>チギリ</t>
    </rPh>
    <rPh sb="2" eb="3">
      <t>ヤク</t>
    </rPh>
    <rPh sb="4" eb="5">
      <t>バン</t>
    </rPh>
    <rPh sb="6" eb="7">
      <t>ゴウ</t>
    </rPh>
    <phoneticPr fontId="6"/>
  </si>
  <si>
    <t>支　　　払　　　先　　　名</t>
    <rPh sb="0" eb="1">
      <t>ササ</t>
    </rPh>
    <rPh sb="4" eb="5">
      <t>バライ</t>
    </rPh>
    <rPh sb="8" eb="9">
      <t>サキ</t>
    </rPh>
    <rPh sb="12" eb="13">
      <t>メイ</t>
    </rPh>
    <phoneticPr fontId="6"/>
  </si>
  <si>
    <t>t</t>
    <phoneticPr fontId="6"/>
  </si>
  <si>
    <t>工　　事　　／　　工　　法</t>
    <rPh sb="0" eb="1">
      <t>コウ</t>
    </rPh>
    <rPh sb="3" eb="4">
      <t>コト</t>
    </rPh>
    <rPh sb="9" eb="10">
      <t>コウ</t>
    </rPh>
    <rPh sb="12" eb="13">
      <t>ホウ</t>
    </rPh>
    <phoneticPr fontId="6"/>
  </si>
  <si>
    <t>金　　　額</t>
    <rPh sb="0" eb="1">
      <t>キン</t>
    </rPh>
    <rPh sb="4" eb="5">
      <t>ガク</t>
    </rPh>
    <phoneticPr fontId="6"/>
  </si>
  <si>
    <t>工　　事　　／　　工　　法</t>
    <phoneticPr fontId="6"/>
  </si>
  <si>
    <t>合　　　　　　　　　　　　計</t>
    <rPh sb="0" eb="1">
      <t>ゴウ</t>
    </rPh>
    <rPh sb="13" eb="14">
      <t>ケイ</t>
    </rPh>
    <phoneticPr fontId="6"/>
  </si>
  <si>
    <t>確 認 印</t>
    <rPh sb="0" eb="1">
      <t>アキラ</t>
    </rPh>
    <rPh sb="2" eb="3">
      <t>シノブ</t>
    </rPh>
    <rPh sb="4" eb="5">
      <t>イン</t>
    </rPh>
    <phoneticPr fontId="6"/>
  </si>
  <si>
    <r>
      <t>　　</t>
    </r>
    <r>
      <rPr>
        <sz val="10"/>
        <color indexed="14"/>
        <rFont val="ＭＳ Ｐゴシック"/>
        <family val="3"/>
        <charset val="128"/>
      </rPr>
      <t>株式会社</t>
    </r>
    <r>
      <rPr>
        <b/>
        <sz val="11"/>
        <color indexed="14"/>
        <rFont val="ＭＳ Ｐゴシック"/>
        <family val="3"/>
        <charset val="128"/>
      </rPr>
      <t>テクノマテリアル</t>
    </r>
    <rPh sb="2" eb="6">
      <t>カブシキガイシャ</t>
    </rPh>
    <phoneticPr fontId="6"/>
  </si>
  <si>
    <t>支　払　内　訳　書</t>
    <rPh sb="0" eb="1">
      <t>ササ</t>
    </rPh>
    <rPh sb="2" eb="3">
      <t>バライ</t>
    </rPh>
    <rPh sb="4" eb="5">
      <t>ナイ</t>
    </rPh>
    <rPh sb="6" eb="7">
      <t>ヤク</t>
    </rPh>
    <rPh sb="8" eb="9">
      <t>ショ</t>
    </rPh>
    <phoneticPr fontId="6"/>
  </si>
  <si>
    <t>工　　事　　／　　工　　法</t>
    <phoneticPr fontId="6"/>
  </si>
  <si>
    <t>支 払  内 訳 書</t>
    <rPh sb="0" eb="1">
      <t>ササ</t>
    </rPh>
    <rPh sb="2" eb="3">
      <t>バライ</t>
    </rPh>
    <rPh sb="5" eb="6">
      <t>ナイ</t>
    </rPh>
    <rPh sb="7" eb="8">
      <t>ヤク</t>
    </rPh>
    <rPh sb="9" eb="10">
      <t>ショ</t>
    </rPh>
    <phoneticPr fontId="6"/>
  </si>
  <si>
    <t>工　　事　　／　　工　　法</t>
    <phoneticPr fontId="6"/>
  </si>
  <si>
    <t>注意事項</t>
    <rPh sb="0" eb="2">
      <t>チュウイ</t>
    </rPh>
    <rPh sb="2" eb="4">
      <t>ジコウ</t>
    </rPh>
    <phoneticPr fontId="2"/>
  </si>
  <si>
    <t>接頭に★印がついているシートは削除しない事</t>
    <rPh sb="0" eb="2">
      <t>セットウ</t>
    </rPh>
    <rPh sb="4" eb="5">
      <t>シルシ</t>
    </rPh>
    <rPh sb="15" eb="17">
      <t>サクジョ</t>
    </rPh>
    <rPh sb="20" eb="21">
      <t>コト</t>
    </rPh>
    <phoneticPr fontId="2"/>
  </si>
  <si>
    <t>手順</t>
    <rPh sb="0" eb="2">
      <t>テジュン</t>
    </rPh>
    <phoneticPr fontId="2"/>
  </si>
  <si>
    <t>【シート：★基本情報入力】を入力</t>
    <rPh sb="6" eb="8">
      <t>キホン</t>
    </rPh>
    <rPh sb="8" eb="10">
      <t>ジョウホウ</t>
    </rPh>
    <rPh sb="10" eb="12">
      <t>ニュウリョク</t>
    </rPh>
    <rPh sb="14" eb="16">
      <t>ニュウリョク</t>
    </rPh>
    <phoneticPr fontId="2"/>
  </si>
  <si>
    <t>必要なシートを編集</t>
    <rPh sb="0" eb="2">
      <t>ヒツヨウ</t>
    </rPh>
    <rPh sb="7" eb="9">
      <t>ヘンシュウ</t>
    </rPh>
    <phoneticPr fontId="2"/>
  </si>
  <si>
    <t>工事略称ドロップダウン用及びvlookup用</t>
    <rPh sb="12" eb="13">
      <t>オヨ</t>
    </rPh>
    <rPh sb="21" eb="22">
      <t>ヨウ</t>
    </rPh>
    <phoneticPr fontId="2"/>
  </si>
  <si>
    <t>計算式が入っているセルは保護済み（Password有）</t>
    <rPh sb="0" eb="3">
      <t>ケイサンシキ</t>
    </rPh>
    <rPh sb="4" eb="5">
      <t>ハイ</t>
    </rPh>
    <rPh sb="12" eb="14">
      <t>ホゴ</t>
    </rPh>
    <rPh sb="14" eb="15">
      <t>ス</t>
    </rPh>
    <rPh sb="25" eb="26">
      <t>アリ</t>
    </rPh>
    <phoneticPr fontId="2"/>
  </si>
  <si>
    <r>
      <t>必要な工事略称がなかった場合は【シート：★ドロップダウンリスト】の</t>
    </r>
    <r>
      <rPr>
        <u/>
        <sz val="14"/>
        <color theme="1"/>
        <rFont val="ＭＳ Ｐゴシック"/>
        <family val="3"/>
        <charset val="128"/>
        <scheme val="minor"/>
      </rPr>
      <t>工事略称ドロップダウン用</t>
    </r>
    <r>
      <rPr>
        <sz val="14"/>
        <color theme="1"/>
        <rFont val="ＭＳ Ｐゴシック"/>
        <family val="3"/>
        <charset val="128"/>
        <scheme val="minor"/>
      </rPr>
      <t>に必要事項を入力</t>
    </r>
    <rPh sb="0" eb="2">
      <t>ヒツヨウ</t>
    </rPh>
    <rPh sb="3" eb="5">
      <t>コウジ</t>
    </rPh>
    <rPh sb="5" eb="7">
      <t>リャクショウ</t>
    </rPh>
    <rPh sb="12" eb="14">
      <t>バアイ</t>
    </rPh>
    <rPh sb="46" eb="48">
      <t>ヒツヨウ</t>
    </rPh>
    <rPh sb="48" eb="50">
      <t>ジコウ</t>
    </rPh>
    <rPh sb="51" eb="53">
      <t>ニュウリョク</t>
    </rPh>
    <phoneticPr fontId="2"/>
  </si>
  <si>
    <t>請求月</t>
    <rPh sb="0" eb="2">
      <t>セイキュウ</t>
    </rPh>
    <rPh sb="2" eb="3">
      <t>ツキ</t>
    </rPh>
    <phoneticPr fontId="2"/>
  </si>
  <si>
    <t>請求年</t>
    <rPh sb="0" eb="2">
      <t>セイキュウ</t>
    </rPh>
    <rPh sb="2" eb="3">
      <t>ネン</t>
    </rPh>
    <phoneticPr fontId="2"/>
  </si>
  <si>
    <t>直接共通費</t>
    <rPh sb="0" eb="2">
      <t>チョクセツ</t>
    </rPh>
    <rPh sb="2" eb="4">
      <t>キョウツウ</t>
    </rPh>
    <rPh sb="4" eb="5">
      <t>ヒ</t>
    </rPh>
    <phoneticPr fontId="2"/>
  </si>
  <si>
    <t>ＰＪ共通費</t>
    <rPh sb="2" eb="5">
      <t>キョウツウヒ</t>
    </rPh>
    <phoneticPr fontId="2"/>
  </si>
  <si>
    <t>間接共通費</t>
    <rPh sb="0" eb="2">
      <t>カンセツ</t>
    </rPh>
    <rPh sb="2" eb="4">
      <t>キョウツウ</t>
    </rPh>
    <rPh sb="4" eb="5">
      <t>ヒ</t>
    </rPh>
    <phoneticPr fontId="2"/>
  </si>
  <si>
    <t>品川１街区ＰＪ</t>
    <rPh sb="0" eb="2">
      <t>シナガワ</t>
    </rPh>
    <rPh sb="3" eb="5">
      <t>ガイク</t>
    </rPh>
    <phoneticPr fontId="2"/>
  </si>
  <si>
    <t>品川１街区ＰＪＲＣ</t>
    <rPh sb="0" eb="2">
      <t>シナガワ</t>
    </rPh>
    <rPh sb="3" eb="5">
      <t>ガイク</t>
    </rPh>
    <phoneticPr fontId="2"/>
  </si>
  <si>
    <t>品川１街区ＰＪＧＢ</t>
    <rPh sb="0" eb="2">
      <t>シナガワ</t>
    </rPh>
    <rPh sb="3" eb="5">
      <t>ガイク</t>
    </rPh>
    <phoneticPr fontId="2"/>
  </si>
  <si>
    <t>虎ノ門・麻布台ＧＢ</t>
    <rPh sb="0" eb="1">
      <t>トラ</t>
    </rPh>
    <rPh sb="2" eb="3">
      <t>モン</t>
    </rPh>
    <rPh sb="4" eb="7">
      <t>アザブダイ</t>
    </rPh>
    <phoneticPr fontId="2"/>
  </si>
  <si>
    <t>東京流通センター</t>
    <rPh sb="0" eb="4">
      <t>トウキョウリュウツウ</t>
    </rPh>
    <phoneticPr fontId="2"/>
  </si>
  <si>
    <t>東京流通センターＦＢ</t>
    <rPh sb="0" eb="4">
      <t>トウキョウリュウツウ</t>
    </rPh>
    <phoneticPr fontId="2"/>
  </si>
  <si>
    <t>東京流通センターＨＢ</t>
    <rPh sb="0" eb="4">
      <t>トウキョウリュウツウ</t>
    </rPh>
    <phoneticPr fontId="2"/>
  </si>
  <si>
    <t>東京流通センターＳＢ</t>
    <rPh sb="0" eb="4">
      <t>トウキョウリュウツウ</t>
    </rPh>
    <phoneticPr fontId="2"/>
  </si>
  <si>
    <t>品川港南ビル</t>
    <rPh sb="0" eb="4">
      <t>シナガワコウナン</t>
    </rPh>
    <phoneticPr fontId="2"/>
  </si>
  <si>
    <t>品川港南ビルＨ</t>
    <rPh sb="0" eb="4">
      <t>シナガワコウナン</t>
    </rPh>
    <phoneticPr fontId="2"/>
  </si>
  <si>
    <t>品川港南ビルＭＦ</t>
    <rPh sb="0" eb="4">
      <t>シナガワコウナン</t>
    </rPh>
    <phoneticPr fontId="2"/>
  </si>
  <si>
    <t>品川港南ビルＨ２</t>
    <rPh sb="0" eb="4">
      <t>シナガワコウナン</t>
    </rPh>
    <phoneticPr fontId="2"/>
  </si>
  <si>
    <t>芝浦再開発</t>
    <rPh sb="0" eb="5">
      <t>シバウラサイカイハツ</t>
    </rPh>
    <phoneticPr fontId="2"/>
  </si>
  <si>
    <t>芝浦再開発ＲＣ</t>
    <rPh sb="0" eb="5">
      <t>シバウラサイカイハツ</t>
    </rPh>
    <phoneticPr fontId="2"/>
  </si>
  <si>
    <t>芝浦再開発ＧＢ</t>
    <rPh sb="0" eb="5">
      <t>シバウラサイカイハツ</t>
    </rPh>
    <phoneticPr fontId="2"/>
  </si>
  <si>
    <t>芝浦再開発ＭＦ</t>
    <rPh sb="0" eb="5">
      <t>シバウラサイカイハツ</t>
    </rPh>
    <phoneticPr fontId="2"/>
  </si>
  <si>
    <t>芝浦再開発ＧＢⅡ</t>
    <rPh sb="0" eb="5">
      <t>シバウラサイカイハツ</t>
    </rPh>
    <phoneticPr fontId="2"/>
  </si>
  <si>
    <t>芝浦再開発ＧＢⅢ</t>
    <rPh sb="0" eb="5">
      <t>シバウラサイカイハツ</t>
    </rPh>
    <phoneticPr fontId="2"/>
  </si>
  <si>
    <t>那覇西ホテル・Ｂ</t>
    <rPh sb="0" eb="3">
      <t>ナハニシ</t>
    </rPh>
    <phoneticPr fontId="2"/>
  </si>
  <si>
    <t>久留米駅前再開発・Ｂ</t>
    <rPh sb="0" eb="3">
      <t>クルメ</t>
    </rPh>
    <rPh sb="3" eb="5">
      <t>エキマエ</t>
    </rPh>
    <rPh sb="5" eb="8">
      <t>サイカイハツ</t>
    </rPh>
    <phoneticPr fontId="2"/>
  </si>
  <si>
    <t>株式会社テクノマテリアル　御中</t>
    <rPh sb="0" eb="4">
      <t>カブシキガイシャ</t>
    </rPh>
    <rPh sb="13" eb="15">
      <t>オンチュウ</t>
    </rPh>
    <phoneticPr fontId="2"/>
  </si>
  <si>
    <t>請求日</t>
    <rPh sb="0" eb="3">
      <t>セイキュウビ</t>
    </rPh>
    <phoneticPr fontId="2"/>
  </si>
  <si>
    <t>印</t>
    <rPh sb="0" eb="1">
      <t>イン</t>
    </rPh>
    <phoneticPr fontId="2"/>
  </si>
  <si>
    <t>会 社 名</t>
    <rPh sb="0" eb="1">
      <t>カイ</t>
    </rPh>
    <rPh sb="2" eb="3">
      <t>シャ</t>
    </rPh>
    <rPh sb="4" eb="5">
      <t>メイ</t>
    </rPh>
    <phoneticPr fontId="2"/>
  </si>
  <si>
    <t>住　 　所</t>
    <rPh sb="0" eb="1">
      <t>ジュウ</t>
    </rPh>
    <rPh sb="4" eb="5">
      <t>ショ</t>
    </rPh>
    <phoneticPr fontId="2"/>
  </si>
  <si>
    <t>下記の通りご請求申し上げます。</t>
    <rPh sb="0" eb="2">
      <t>カキ</t>
    </rPh>
    <rPh sb="3" eb="4">
      <t>トオ</t>
    </rPh>
    <rPh sb="6" eb="8">
      <t>セイキュウ</t>
    </rPh>
    <rPh sb="8" eb="9">
      <t>モウ</t>
    </rPh>
    <rPh sb="10" eb="11">
      <t>ア</t>
    </rPh>
    <phoneticPr fontId="2"/>
  </si>
  <si>
    <t>作成部署</t>
    <rPh sb="0" eb="4">
      <t>サクセイブショ</t>
    </rPh>
    <phoneticPr fontId="2"/>
  </si>
  <si>
    <t>総務部</t>
    <rPh sb="0" eb="3">
      <t>ソウムブ</t>
    </rPh>
    <phoneticPr fontId="2"/>
  </si>
  <si>
    <t>入力者</t>
    <rPh sb="0" eb="3">
      <t>ニュウリョクシャ</t>
    </rPh>
    <phoneticPr fontId="2"/>
  </si>
  <si>
    <t>テクノマテリアル使用欄</t>
    <rPh sb="8" eb="11">
      <t>シヨウラン</t>
    </rPh>
    <phoneticPr fontId="2"/>
  </si>
  <si>
    <t>一般</t>
    <rPh sb="0" eb="2">
      <t>イッパン</t>
    </rPh>
    <phoneticPr fontId="2"/>
  </si>
  <si>
    <r>
      <t>請 　求 　書　　</t>
    </r>
    <r>
      <rPr>
        <b/>
        <sz val="28"/>
        <rFont val="ＭＳ Ｐゴシック"/>
        <family val="3"/>
        <charset val="128"/>
      </rPr>
      <t>（ 契   約 ）</t>
    </r>
    <rPh sb="0" eb="1">
      <t>ウケ</t>
    </rPh>
    <rPh sb="3" eb="4">
      <t>モトム</t>
    </rPh>
    <rPh sb="6" eb="7">
      <t>ショ</t>
    </rPh>
    <rPh sb="11" eb="12">
      <t>チギリ</t>
    </rPh>
    <rPh sb="15" eb="16">
      <t>ヤク</t>
    </rPh>
    <phoneticPr fontId="2"/>
  </si>
  <si>
    <r>
      <rPr>
        <b/>
        <sz val="22"/>
        <rFont val="ＭＳ Ｐゴシック"/>
        <family val="3"/>
        <charset val="128"/>
      </rPr>
      <t>請求金額</t>
    </r>
    <r>
      <rPr>
        <sz val="22"/>
        <rFont val="ＭＳ Ｐゴシック"/>
        <family val="3"/>
        <charset val="128"/>
      </rPr>
      <t>　</t>
    </r>
    <r>
      <rPr>
        <sz val="14"/>
        <rFont val="ＭＳ Ｐゴシック"/>
        <family val="3"/>
        <charset val="128"/>
      </rPr>
      <t>（消費税込）</t>
    </r>
    <rPh sb="0" eb="4">
      <t>セイキュウキンガク</t>
    </rPh>
    <rPh sb="6" eb="9">
      <t>ショウヒゼイ</t>
    </rPh>
    <rPh sb="9" eb="10">
      <t>コ</t>
    </rPh>
    <phoneticPr fontId="2"/>
  </si>
  <si>
    <t>登録番号</t>
    <rPh sb="0" eb="4">
      <t>トウロクバンゴウ</t>
    </rPh>
    <phoneticPr fontId="2"/>
  </si>
  <si>
    <t>取引先コード</t>
    <rPh sb="0" eb="3">
      <t>トリヒキサキ</t>
    </rPh>
    <phoneticPr fontId="2"/>
  </si>
  <si>
    <t>・・・請求書作成上の注意・・・
・労務と一般は別紙にしてください。 
・毎月15日締めです。
・請求書は1部提出してください。</t>
    <phoneticPr fontId="2"/>
  </si>
  <si>
    <r>
      <rPr>
        <sz val="10"/>
        <color indexed="14"/>
        <rFont val="ＭＳ Ｐゴシック"/>
        <family val="3"/>
        <charset val="128"/>
      </rPr>
      <t>株式会社</t>
    </r>
    <r>
      <rPr>
        <b/>
        <sz val="11"/>
        <color indexed="14"/>
        <rFont val="ＭＳ Ｐゴシック"/>
        <family val="3"/>
        <charset val="128"/>
      </rPr>
      <t>テクノマテリアル ＰC事業部</t>
    </r>
    <rPh sb="0" eb="4">
      <t>カブシキガイシャ</t>
    </rPh>
    <rPh sb="15" eb="18">
      <t>ジギョウブ</t>
    </rPh>
    <phoneticPr fontId="6"/>
  </si>
  <si>
    <r>
      <t>請 　求 　書　　</t>
    </r>
    <r>
      <rPr>
        <b/>
        <sz val="28"/>
        <rFont val="ＭＳ Ｐゴシック"/>
        <family val="3"/>
        <charset val="128"/>
      </rPr>
      <t>（ 契  約　外 ）</t>
    </r>
    <rPh sb="0" eb="1">
      <t>ウケ</t>
    </rPh>
    <rPh sb="3" eb="4">
      <t>モトム</t>
    </rPh>
    <rPh sb="6" eb="7">
      <t>ショ</t>
    </rPh>
    <rPh sb="11" eb="12">
      <t>チギリ</t>
    </rPh>
    <rPh sb="14" eb="15">
      <t>ヤク</t>
    </rPh>
    <rPh sb="16" eb="17">
      <t>ガイ</t>
    </rPh>
    <phoneticPr fontId="2"/>
  </si>
  <si>
    <t>契約No.</t>
    <rPh sb="0" eb="2">
      <t>ケイヤク</t>
    </rPh>
    <phoneticPr fontId="6"/>
  </si>
  <si>
    <t>【請　求　内　訳】</t>
    <rPh sb="1" eb="2">
      <t>ウケ</t>
    </rPh>
    <rPh sb="3" eb="4">
      <t>モトム</t>
    </rPh>
    <rPh sb="5" eb="6">
      <t>ナイ</t>
    </rPh>
    <rPh sb="7" eb="8">
      <t>ワケ</t>
    </rPh>
    <phoneticPr fontId="6"/>
  </si>
  <si>
    <r>
      <t>請 　求 　書　　</t>
    </r>
    <r>
      <rPr>
        <b/>
        <sz val="28"/>
        <rFont val="ＭＳ Ｐゴシック"/>
        <family val="3"/>
        <charset val="128"/>
      </rPr>
      <t>（ 単 価 契 約 ）</t>
    </r>
    <rPh sb="0" eb="1">
      <t>ウケ</t>
    </rPh>
    <rPh sb="3" eb="4">
      <t>モトム</t>
    </rPh>
    <rPh sb="6" eb="7">
      <t>ショ</t>
    </rPh>
    <rPh sb="11" eb="12">
      <t>タン</t>
    </rPh>
    <rPh sb="13" eb="14">
      <t>アタイ</t>
    </rPh>
    <rPh sb="15" eb="16">
      <t>チギリ</t>
    </rPh>
    <rPh sb="17" eb="18">
      <t>ヤク</t>
    </rPh>
    <phoneticPr fontId="2"/>
  </si>
  <si>
    <t>2023-11</t>
    <phoneticPr fontId="2"/>
  </si>
  <si>
    <t>品名・規格・摘要等</t>
    <rPh sb="0" eb="2">
      <t>ヒンメイ</t>
    </rPh>
    <rPh sb="3" eb="5">
      <t>キカク</t>
    </rPh>
    <rPh sb="6" eb="8">
      <t>テキヨウ</t>
    </rPh>
    <rPh sb="8" eb="9">
      <t>トウ</t>
    </rPh>
    <phoneticPr fontId="2"/>
  </si>
  <si>
    <t>-</t>
    <phoneticPr fontId="2"/>
  </si>
  <si>
    <t>請 　求 　期 　間</t>
    <rPh sb="0" eb="1">
      <t>ウケ</t>
    </rPh>
    <rPh sb="3" eb="4">
      <t>モトム</t>
    </rPh>
    <rPh sb="6" eb="7">
      <t>キ</t>
    </rPh>
    <rPh sb="9" eb="10">
      <t>アイダ</t>
    </rPh>
    <phoneticPr fontId="2"/>
  </si>
  <si>
    <t>・取引先コード・登録番号は必ず記入してください。
・手書きの場合は明確に記入してください。
・不備等があった場合はお支払いが遅れることがあります。
・請求内訳（下記）を記入してください。
・下記内訳の記入に代えて、貴社書式の請求書を請求内訳
　として添付いただくことも可能です。</t>
    <rPh sb="8" eb="12">
      <t>トウロクバンゴウ</t>
    </rPh>
    <rPh sb="15" eb="17">
      <t>キニュウ</t>
    </rPh>
    <rPh sb="36" eb="38">
      <t>キニュウ</t>
    </rPh>
    <rPh sb="75" eb="77">
      <t>セイキュウ</t>
    </rPh>
    <rPh sb="84" eb="86">
      <t>キニュウ</t>
    </rPh>
    <rPh sb="95" eb="97">
      <t>カキ</t>
    </rPh>
    <rPh sb="97" eb="99">
      <t>ウチワケ</t>
    </rPh>
    <rPh sb="100" eb="102">
      <t>キニュウ</t>
    </rPh>
    <rPh sb="103" eb="104">
      <t>カ</t>
    </rPh>
    <rPh sb="107" eb="109">
      <t>キシャ</t>
    </rPh>
    <rPh sb="109" eb="111">
      <t>ショシキ</t>
    </rPh>
    <rPh sb="112" eb="115">
      <t>セイキュウショ</t>
    </rPh>
    <rPh sb="116" eb="118">
      <t>セイキュウ</t>
    </rPh>
    <rPh sb="118" eb="120">
      <t>ウチワケ</t>
    </rPh>
    <rPh sb="125" eb="127">
      <t>テンプ</t>
    </rPh>
    <rPh sb="134" eb="136">
      <t>カノウ</t>
    </rPh>
    <phoneticPr fontId="2"/>
  </si>
  <si>
    <t>日付</t>
    <rPh sb="0" eb="2">
      <t>ヒヅケ</t>
    </rPh>
    <phoneticPr fontId="2"/>
  </si>
  <si>
    <t>12/16～1/15</t>
    <phoneticPr fontId="2"/>
  </si>
  <si>
    <t>1/16～2/15</t>
    <phoneticPr fontId="2"/>
  </si>
  <si>
    <t>2/16～3/15</t>
    <phoneticPr fontId="2"/>
  </si>
  <si>
    <t>3/16～4/15</t>
    <phoneticPr fontId="2"/>
  </si>
  <si>
    <t>4/16～5/15</t>
    <phoneticPr fontId="2"/>
  </si>
  <si>
    <t>5/16～6/15</t>
    <phoneticPr fontId="2"/>
  </si>
  <si>
    <t>6/16～7/15</t>
    <phoneticPr fontId="2"/>
  </si>
  <si>
    <t>7/16～8/15</t>
    <phoneticPr fontId="2"/>
  </si>
  <si>
    <t>8/16～9/15</t>
    <phoneticPr fontId="2"/>
  </si>
  <si>
    <t>9/16～10/15</t>
    <phoneticPr fontId="2"/>
  </si>
  <si>
    <t>10/16～11/15</t>
    <phoneticPr fontId="2"/>
  </si>
  <si>
    <t>11/16～12/15</t>
    <phoneticPr fontId="2"/>
  </si>
  <si>
    <t>入力No</t>
    <rPh sb="0" eb="2">
      <t>ニュウリョク</t>
    </rPh>
    <phoneticPr fontId="2"/>
  </si>
  <si>
    <t>表示期間</t>
    <rPh sb="0" eb="2">
      <t>ヒョウジ</t>
    </rPh>
    <rPh sb="2" eb="4">
      <t>キカン</t>
    </rPh>
    <phoneticPr fontId="2"/>
  </si>
  <si>
    <t>数量</t>
    <rPh sb="0" eb="2">
      <t>スウリョウ</t>
    </rPh>
    <phoneticPr fontId="2"/>
  </si>
  <si>
    <t>箱</t>
    <rPh sb="0" eb="1">
      <t>ハコ</t>
    </rPh>
    <phoneticPr fontId="2"/>
  </si>
  <si>
    <t>単価</t>
    <rPh sb="0" eb="2">
      <t>タンカ</t>
    </rPh>
    <phoneticPr fontId="2"/>
  </si>
  <si>
    <t>金額</t>
    <rPh sb="0" eb="2">
      <t>キンガク</t>
    </rPh>
    <phoneticPr fontId="2"/>
  </si>
  <si>
    <t>消費税</t>
    <rPh sb="0" eb="3">
      <t>ショウヒゼイ</t>
    </rPh>
    <phoneticPr fontId="2"/>
  </si>
  <si>
    <t>税率</t>
    <rPh sb="0" eb="2">
      <t>ゼイリツ</t>
    </rPh>
    <phoneticPr fontId="2"/>
  </si>
  <si>
    <t>合　　　　　　　　　計</t>
    <rPh sb="0" eb="1">
      <t>ゴウ</t>
    </rPh>
    <rPh sb="10" eb="11">
      <t>ケイ</t>
    </rPh>
    <phoneticPr fontId="2"/>
  </si>
  <si>
    <t>10％対象</t>
    <rPh sb="3" eb="5">
      <t>タイショウ</t>
    </rPh>
    <phoneticPr fontId="2"/>
  </si>
  <si>
    <t>8％対象</t>
    <rPh sb="2" eb="4">
      <t>タイショウ</t>
    </rPh>
    <phoneticPr fontId="2"/>
  </si>
  <si>
    <t>非課税</t>
    <rPh sb="0" eb="3">
      <t>ヒカゼイ</t>
    </rPh>
    <phoneticPr fontId="2"/>
  </si>
  <si>
    <t>小 計</t>
    <rPh sb="0" eb="1">
      <t>コ</t>
    </rPh>
    <rPh sb="2" eb="3">
      <t>ケイ</t>
    </rPh>
    <phoneticPr fontId="2"/>
  </si>
  <si>
    <t>今月出来高金額</t>
    <rPh sb="0" eb="2">
      <t>コンゲツ</t>
    </rPh>
    <rPh sb="2" eb="5">
      <t>デキダカ</t>
    </rPh>
    <rPh sb="5" eb="7">
      <t>キンガク</t>
    </rPh>
    <phoneticPr fontId="2"/>
  </si>
  <si>
    <t>契 約 出 来 高 内 訳 書</t>
    <rPh sb="0" eb="1">
      <t>チギリ</t>
    </rPh>
    <rPh sb="2" eb="3">
      <t>ヤク</t>
    </rPh>
    <rPh sb="4" eb="5">
      <t>デ</t>
    </rPh>
    <rPh sb="6" eb="7">
      <t>コ</t>
    </rPh>
    <rPh sb="8" eb="9">
      <t>コウ</t>
    </rPh>
    <rPh sb="10" eb="11">
      <t>ナイ</t>
    </rPh>
    <rPh sb="12" eb="13">
      <t>ワケ</t>
    </rPh>
    <rPh sb="14" eb="15">
      <t>ショ</t>
    </rPh>
    <phoneticPr fontId="6"/>
  </si>
  <si>
    <t>取引先CD</t>
    <rPh sb="0" eb="2">
      <t>トリヒキ</t>
    </rPh>
    <rPh sb="2" eb="3">
      <t>サキ</t>
    </rPh>
    <phoneticPr fontId="6"/>
  </si>
  <si>
    <t>会社名</t>
    <rPh sb="0" eb="2">
      <t>カイシャ</t>
    </rPh>
    <rPh sb="2" eb="3">
      <t>メイ</t>
    </rPh>
    <phoneticPr fontId="6"/>
  </si>
  <si>
    <t>契約No</t>
    <rPh sb="0" eb="2">
      <t>ケイヤク</t>
    </rPh>
    <phoneticPr fontId="6"/>
  </si>
  <si>
    <t>株式会社テクノマテリアル　ＰＣ事業部</t>
    <rPh sb="0" eb="4">
      <t>カブシキガイシャ</t>
    </rPh>
    <rPh sb="15" eb="18">
      <t>ジギョウブ</t>
    </rPh>
    <phoneticPr fontId="2"/>
  </si>
  <si>
    <t>・取引先コード・登録番号は必ず記入してください。
・手書きの場合は明確に記入してください。
・不備等があった場合はお支払いが遅れることがあります。
・契約出来高内訳書を作成・添付し、請求書内訳の今月出来高金額欄に記入してください。</t>
    <rPh sb="8" eb="12">
      <t>トウロクバンゴウ</t>
    </rPh>
    <rPh sb="15" eb="17">
      <t>キニュウ</t>
    </rPh>
    <rPh sb="36" eb="38">
      <t>キニュウ</t>
    </rPh>
    <rPh sb="75" eb="77">
      <t>ケイヤク</t>
    </rPh>
    <rPh sb="77" eb="80">
      <t>デキダカ</t>
    </rPh>
    <rPh sb="82" eb="83">
      <t>ショ</t>
    </rPh>
    <rPh sb="84" eb="86">
      <t>サクセイ</t>
    </rPh>
    <rPh sb="87" eb="89">
      <t>テンプ</t>
    </rPh>
    <rPh sb="91" eb="94">
      <t>セイキュウショ</t>
    </rPh>
    <rPh sb="94" eb="96">
      <t>ウチワケ</t>
    </rPh>
    <rPh sb="97" eb="99">
      <t>コンゲツ</t>
    </rPh>
    <rPh sb="99" eb="102">
      <t>デキダカ</t>
    </rPh>
    <rPh sb="102" eb="104">
      <t>キンガク</t>
    </rPh>
    <rPh sb="104" eb="105">
      <t>ラン</t>
    </rPh>
    <rPh sb="106" eb="108">
      <t>キニュウ</t>
    </rPh>
    <phoneticPr fontId="2"/>
  </si>
  <si>
    <t>税率</t>
    <rPh sb="0" eb="2">
      <t>ゼイリツ</t>
    </rPh>
    <phoneticPr fontId="2"/>
  </si>
  <si>
    <t>非課税</t>
    <rPh sb="0" eb="3">
      <t>ヒカゼイ</t>
    </rPh>
    <phoneticPr fontId="2"/>
  </si>
  <si>
    <t>合計</t>
    <rPh sb="0" eb="2">
      <t>ゴウケイ</t>
    </rPh>
    <phoneticPr fontId="2"/>
  </si>
  <si>
    <t>出精値引き</t>
    <rPh sb="0" eb="2">
      <t>シュッセイ</t>
    </rPh>
    <rPh sb="2" eb="4">
      <t>ネビ</t>
    </rPh>
    <phoneticPr fontId="2"/>
  </si>
  <si>
    <t>値引後総計</t>
    <rPh sb="0" eb="3">
      <t>ネビキゴ</t>
    </rPh>
    <rPh sb="3" eb="5">
      <t>ソウケイ</t>
    </rPh>
    <phoneticPr fontId="2"/>
  </si>
  <si>
    <t>合計</t>
    <rPh sb="0" eb="2">
      <t>ゴウケイ</t>
    </rPh>
    <phoneticPr fontId="2"/>
  </si>
  <si>
    <t>＊マイナス表記</t>
    <rPh sb="5" eb="7">
      <t>ヒョウキ</t>
    </rPh>
    <phoneticPr fontId="2"/>
  </si>
  <si>
    <t>継続有無</t>
    <rPh sb="0" eb="2">
      <t>ケイゾク</t>
    </rPh>
    <rPh sb="2" eb="4">
      <t>ウム</t>
    </rPh>
    <phoneticPr fontId="2"/>
  </si>
  <si>
    <t>保留金</t>
    <rPh sb="0" eb="3">
      <t>ホリュウキン</t>
    </rPh>
    <phoneticPr fontId="2"/>
  </si>
  <si>
    <t>継続</t>
    <rPh sb="0" eb="2">
      <t>ケイゾク</t>
    </rPh>
    <phoneticPr fontId="2"/>
  </si>
  <si>
    <t>精算</t>
    <rPh sb="0" eb="2">
      <t>セイサン</t>
    </rPh>
    <phoneticPr fontId="2"/>
  </si>
  <si>
    <t>保留金有無</t>
    <rPh sb="0" eb="3">
      <t>ホリュウキン</t>
    </rPh>
    <rPh sb="3" eb="5">
      <t>ウム</t>
    </rPh>
    <phoneticPr fontId="2"/>
  </si>
  <si>
    <t>第3回</t>
  </si>
  <si>
    <t>請求回</t>
    <rPh sb="0" eb="2">
      <t>セイキュウ</t>
    </rPh>
    <rPh sb="2" eb="3">
      <t>カイ</t>
    </rPh>
    <phoneticPr fontId="2"/>
  </si>
  <si>
    <t>第1回</t>
    <phoneticPr fontId="2"/>
  </si>
  <si>
    <t>第2回</t>
  </si>
  <si>
    <t>第4回</t>
  </si>
  <si>
    <t>第5回</t>
  </si>
  <si>
    <t>第6回</t>
  </si>
  <si>
    <t>第7回</t>
  </si>
  <si>
    <t>第8回</t>
  </si>
  <si>
    <t>第9回</t>
  </si>
  <si>
    <t>第10回</t>
  </si>
  <si>
    <t>第11回</t>
  </si>
  <si>
    <t>第12回</t>
  </si>
  <si>
    <t>第13回</t>
  </si>
  <si>
    <t>第14回</t>
  </si>
  <si>
    <t>第15回</t>
  </si>
  <si>
    <t>回数</t>
    <rPh sb="0" eb="2">
      <t>カイスウ</t>
    </rPh>
    <phoneticPr fontId="2"/>
  </si>
  <si>
    <t>第16回</t>
  </si>
  <si>
    <t>第17回</t>
  </si>
  <si>
    <t>第18回</t>
  </si>
  <si>
    <t>第19回</t>
  </si>
  <si>
    <t>第20回</t>
  </si>
  <si>
    <t>第21回</t>
  </si>
  <si>
    <t>第22回</t>
  </si>
  <si>
    <t>第23回</t>
  </si>
  <si>
    <t>第24回</t>
  </si>
  <si>
    <t>第25回</t>
  </si>
  <si>
    <t>総計（値引き後消費税）</t>
    <rPh sb="0" eb="2">
      <t>ソウケイ</t>
    </rPh>
    <rPh sb="3" eb="5">
      <t>ネビ</t>
    </rPh>
    <rPh sb="6" eb="7">
      <t>ゴ</t>
    </rPh>
    <rPh sb="7" eb="10">
      <t>ショウヒゼイ</t>
    </rPh>
    <phoneticPr fontId="2"/>
  </si>
  <si>
    <t>消費税 10％</t>
  </si>
  <si>
    <t>消費税端数処理</t>
    <rPh sb="0" eb="3">
      <t>ショウヒゼイ</t>
    </rPh>
    <rPh sb="3" eb="7">
      <t>ハスウショリ</t>
    </rPh>
    <phoneticPr fontId="2"/>
  </si>
  <si>
    <t>切り上げ</t>
    <rPh sb="0" eb="1">
      <t>キ</t>
    </rPh>
    <rPh sb="2" eb="3">
      <t>ア</t>
    </rPh>
    <phoneticPr fontId="2"/>
  </si>
  <si>
    <t>四捨五入</t>
    <rPh sb="0" eb="4">
      <t>シシャゴニュウ</t>
    </rPh>
    <phoneticPr fontId="2"/>
  </si>
  <si>
    <t>消費税端数処理</t>
    <rPh sb="0" eb="3">
      <t>ショウヒゼイ</t>
    </rPh>
    <rPh sb="3" eb="7">
      <t>ハスウショリ</t>
    </rPh>
    <phoneticPr fontId="6"/>
  </si>
  <si>
    <t>切り捨て</t>
    <rPh sb="0" eb="1">
      <t>キ</t>
    </rPh>
    <rPh sb="2" eb="3">
      <t>ス</t>
    </rPh>
    <phoneticPr fontId="2"/>
  </si>
  <si>
    <t>雑材（ストック）</t>
    <phoneticPr fontId="2"/>
  </si>
  <si>
    <t>雑材（保全）</t>
    <rPh sb="3" eb="5">
      <t>ホゼン</t>
    </rPh>
    <phoneticPr fontId="2"/>
  </si>
  <si>
    <t>雑材</t>
    <phoneticPr fontId="2"/>
  </si>
  <si>
    <t>品川１街区ＰＪ・Ｂ</t>
    <rPh sb="0" eb="2">
      <t>シナガワ</t>
    </rPh>
    <rPh sb="3" eb="5">
      <t>ガイク</t>
    </rPh>
    <phoneticPr fontId="2"/>
  </si>
  <si>
    <t>有隣病院・Ｂ</t>
    <rPh sb="0" eb="4">
      <t>ユウリンビョウイン</t>
    </rPh>
    <phoneticPr fontId="2"/>
  </si>
  <si>
    <t>ロジクロス名古屋・Ｂ</t>
    <rPh sb="5" eb="8">
      <t>ナゴヤ</t>
    </rPh>
    <phoneticPr fontId="2"/>
  </si>
  <si>
    <t>野田瀬戸物流Ａ棟・Ｂ</t>
    <rPh sb="0" eb="6">
      <t>ノダセトブツリュウ</t>
    </rPh>
    <rPh sb="7" eb="8">
      <t>トウ</t>
    </rPh>
    <phoneticPr fontId="2"/>
  </si>
  <si>
    <t>品川港南ビル・Ｂ</t>
    <rPh sb="0" eb="4">
      <t>シナガワコウナン</t>
    </rPh>
    <phoneticPr fontId="2"/>
  </si>
  <si>
    <t>品川１街区ＰＪＨ</t>
    <rPh sb="0" eb="2">
      <t>シナガワ</t>
    </rPh>
    <rPh sb="3" eb="5">
      <t>ガイク</t>
    </rPh>
    <phoneticPr fontId="2"/>
  </si>
  <si>
    <t>品川１街区ＰＪＧＢⅡ</t>
    <rPh sb="0" eb="2">
      <t>シナガワ</t>
    </rPh>
    <rPh sb="3" eb="5">
      <t>ガイク</t>
    </rPh>
    <phoneticPr fontId="2"/>
  </si>
  <si>
    <t>野田瀬戸物流Ａ棟</t>
    <rPh sb="0" eb="6">
      <t>ノダセトブツリュウ</t>
    </rPh>
    <rPh sb="7" eb="8">
      <t>トウ</t>
    </rPh>
    <phoneticPr fontId="2"/>
  </si>
  <si>
    <t>野田瀬戸物流Ａ棟ＭＳ</t>
    <rPh sb="0" eb="6">
      <t>ノダセトブツリュウ</t>
    </rPh>
    <rPh sb="7" eb="8">
      <t>トウ</t>
    </rPh>
    <phoneticPr fontId="2"/>
  </si>
  <si>
    <t>スバル第２部品センターＲＣ</t>
    <rPh sb="3" eb="4">
      <t>ダイ</t>
    </rPh>
    <rPh sb="5" eb="7">
      <t>ブヒン</t>
    </rPh>
    <phoneticPr fontId="2"/>
  </si>
  <si>
    <t>品川港南ビルＭＳ</t>
    <rPh sb="0" eb="4">
      <t>シナガワコウナン</t>
    </rPh>
    <phoneticPr fontId="2"/>
  </si>
  <si>
    <t>平井五丁目ＳＴ</t>
    <rPh sb="0" eb="5">
      <t>ヒライ5チョウメ</t>
    </rPh>
    <phoneticPr fontId="2"/>
  </si>
  <si>
    <t>Aアリーナ</t>
  </si>
  <si>
    <t>AアリーナH</t>
  </si>
  <si>
    <t>AアリーナH2</t>
  </si>
  <si>
    <t>雑材（ストック</t>
    <phoneticPr fontId="2"/>
  </si>
  <si>
    <t>雑材（保全</t>
    <rPh sb="3" eb="5">
      <t>ホゼン</t>
    </rPh>
    <phoneticPr fontId="2"/>
  </si>
  <si>
    <t>雑材（ストック</t>
    <phoneticPr fontId="2"/>
  </si>
  <si>
    <t>雑材（保全</t>
    <rPh sb="3" eb="5">
      <t>ホゼン</t>
    </rPh>
    <phoneticPr fontId="2"/>
  </si>
  <si>
    <t>第1回</t>
  </si>
  <si>
    <t>完払</t>
    <rPh sb="0" eb="2">
      <t>カンバラ</t>
    </rPh>
    <phoneticPr fontId="2"/>
  </si>
  <si>
    <t>基本情報を入力</t>
    <rPh sb="0" eb="4">
      <t>キホンジョウホウ</t>
    </rPh>
    <rPh sb="5" eb="7">
      <t>ニュウリョク</t>
    </rPh>
    <phoneticPr fontId="2"/>
  </si>
  <si>
    <t>＊基本情報は請求書・契約出来高内訳書に連動しています。</t>
    <rPh sb="1" eb="5">
      <t>キホンジョウホウ</t>
    </rPh>
    <rPh sb="6" eb="9">
      <t>セイキュウショ</t>
    </rPh>
    <rPh sb="10" eb="12">
      <t>ケイヤク</t>
    </rPh>
    <rPh sb="12" eb="15">
      <t>デキダカ</t>
    </rPh>
    <rPh sb="15" eb="18">
      <t>ウチワケショ</t>
    </rPh>
    <rPh sb="19" eb="21">
      <t>レンドウ</t>
    </rPh>
    <phoneticPr fontId="2"/>
  </si>
  <si>
    <t>・取引先コードはこちらの番号を使用して下さい。</t>
    <rPh sb="1" eb="4">
      <t>トリヒキサキ</t>
    </rPh>
    <rPh sb="12" eb="14">
      <t>バンゴウ</t>
    </rPh>
    <rPh sb="15" eb="17">
      <t>シヨウ</t>
    </rPh>
    <rPh sb="19" eb="20">
      <t>クダ</t>
    </rPh>
    <phoneticPr fontId="2"/>
  </si>
  <si>
    <t>・請求月は毎月変更して下さい。</t>
    <rPh sb="1" eb="3">
      <t>セイキュウ</t>
    </rPh>
    <rPh sb="3" eb="4">
      <t>ツキ</t>
    </rPh>
    <rPh sb="5" eb="7">
      <t>マイツキ</t>
    </rPh>
    <rPh sb="7" eb="9">
      <t>ヘンコウ</t>
    </rPh>
    <rPh sb="11" eb="12">
      <t>クダ</t>
    </rPh>
    <phoneticPr fontId="2"/>
  </si>
  <si>
    <t>・登録番号は適格請求書発行事業者登録番号を記載して下さい。</t>
    <rPh sb="1" eb="3">
      <t>トウロク</t>
    </rPh>
    <rPh sb="3" eb="5">
      <t>バンゴウ</t>
    </rPh>
    <rPh sb="6" eb="8">
      <t>テキカク</t>
    </rPh>
    <rPh sb="8" eb="11">
      <t>セイキュウショ</t>
    </rPh>
    <rPh sb="11" eb="16">
      <t>ハッコウジギョウシャ</t>
    </rPh>
    <rPh sb="16" eb="18">
      <t>トウロク</t>
    </rPh>
    <rPh sb="18" eb="20">
      <t>バンゴウ</t>
    </rPh>
    <rPh sb="21" eb="23">
      <t>キサイ</t>
    </rPh>
    <rPh sb="25" eb="26">
      <t>クダ</t>
    </rPh>
    <phoneticPr fontId="2"/>
  </si>
  <si>
    <t>品川港南ビル　PC製作・運搬</t>
    <rPh sb="0" eb="4">
      <t>シナガワコウナン</t>
    </rPh>
    <rPh sb="9" eb="11">
      <t>セイサク</t>
    </rPh>
    <rPh sb="12" eb="14">
      <t>ウンパン</t>
    </rPh>
    <phoneticPr fontId="2"/>
  </si>
  <si>
    <t>部材製作費</t>
    <rPh sb="0" eb="5">
      <t>ブザイセイサクヒ</t>
    </rPh>
    <phoneticPr fontId="2"/>
  </si>
  <si>
    <t>ｍ3</t>
    <phoneticPr fontId="2"/>
  </si>
  <si>
    <t>型枠製作費</t>
    <rPh sb="0" eb="5">
      <t>カタワクセイサクヒ</t>
    </rPh>
    <phoneticPr fontId="2"/>
  </si>
  <si>
    <t>枠</t>
    <rPh sb="0" eb="1">
      <t>ワク</t>
    </rPh>
    <phoneticPr fontId="2"/>
  </si>
  <si>
    <t>運搬費</t>
    <rPh sb="0" eb="3">
      <t>ウンパンヒ</t>
    </rPh>
    <phoneticPr fontId="2"/>
  </si>
  <si>
    <t>2023-142</t>
    <phoneticPr fontId="2"/>
  </si>
  <si>
    <t>○○　標準型Ｂ　4ｋ×5</t>
    <rPh sb="3" eb="6">
      <t>ヒョウジュンガタ</t>
    </rPh>
    <phoneticPr fontId="2"/>
  </si>
  <si>
    <t>○○　標準型Ｂ　4ｋ×6</t>
    <rPh sb="3" eb="6">
      <t>ヒョウジュンガタ</t>
    </rPh>
    <phoneticPr fontId="2"/>
  </si>
  <si>
    <t>千葉県成田市西大須賀550</t>
    <rPh sb="0" eb="3">
      <t>チバケン</t>
    </rPh>
    <rPh sb="3" eb="6">
      <t>ナリタシ</t>
    </rPh>
    <rPh sb="6" eb="10">
      <t>ニシオオスガ</t>
    </rPh>
    <phoneticPr fontId="2"/>
  </si>
  <si>
    <t>株式会社テクノマテリアル</t>
    <rPh sb="0" eb="4">
      <t>カブシキガイシャ</t>
    </rPh>
    <phoneticPr fontId="2"/>
  </si>
  <si>
    <t>0476-96-2300</t>
    <phoneticPr fontId="2"/>
  </si>
  <si>
    <t>T5010001100900</t>
    <phoneticPr fontId="2"/>
  </si>
  <si>
    <t>製造工</t>
    <rPh sb="0" eb="3">
      <t>セイゾウコウ</t>
    </rPh>
    <phoneticPr fontId="2"/>
  </si>
  <si>
    <t>品川街区プロジェクト</t>
    <rPh sb="0" eb="2">
      <t>シナガワ</t>
    </rPh>
    <rPh sb="2" eb="4">
      <t>ガイク</t>
    </rPh>
    <phoneticPr fontId="2"/>
  </si>
  <si>
    <t>ｍ3</t>
    <phoneticPr fontId="2"/>
  </si>
  <si>
    <t>賃借料</t>
    <rPh sb="0" eb="3">
      <t>チンシャクリョウ</t>
    </rPh>
    <phoneticPr fontId="2"/>
  </si>
  <si>
    <t>2023-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</si>
</sst>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176" formatCode="yyyy&quot;年&quot;m&quot;月&quot;d&quot;日&quot;;@"/>
    <numFmt numFmtId="177" formatCode="m/d;@"/>
    <numFmt numFmtId="178" formatCode="#,###;[Red]\-#,###;#"/>
    <numFmt numFmtId="179" formatCode="#,##0.00_ ;[Red]\-#,##0.00\ "/>
    <numFmt numFmtId="180" formatCode="#,##0.00;[Red]\-#,##0.00;#.0"/>
    <numFmt numFmtId="181" formatCode="General\ "/>
    <numFmt numFmtId="182" formatCode="#,##0;&quot;▲ &quot;#,##0"/>
    <numFmt numFmtId="183" formatCode="#,##0_);[Red]\(#,##0\)"/>
    <numFmt numFmtId="184" formatCode="[$-F800]dddd\,\ mmmm\ dd\,\ yyyy"/>
    <numFmt numFmtId="185" formatCode="0.E+00"/>
    <numFmt numFmtId="186" formatCode="0;&quot;▲ &quot;0"/>
    <numFmt numFmtId="187" formatCode="#,###\ %"/>
    <numFmt numFmtId="188" formatCode="#,##0_ ;[Red]\-#,##0\ "/>
  </numFmts>
  <fonts count="7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6"/>
      <name val="ＭＳ Ｐゴシック"/>
      <family val="3"/>
      <charset val="128"/>
    </font>
    <font>
      <sz val="8"/>
      <name val="ＭＳ Ｐ明朝"/>
      <family val="1"/>
      <charset val="128"/>
    </font>
    <font>
      <b/>
      <u/>
      <sz val="10"/>
      <name val="ＭＳ Ｐ明朝"/>
      <family val="1"/>
      <charset val="128"/>
    </font>
    <font>
      <sz val="8"/>
      <name val="ＭＳ Ｐゴシック"/>
      <family val="3"/>
      <charset val="128"/>
    </font>
    <font>
      <sz val="11"/>
      <color theme="0"/>
      <name val="ＭＳ Ｐゴシック"/>
      <family val="3"/>
      <charset val="128"/>
    </font>
    <font>
      <b/>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9"/>
      <color indexed="10"/>
      <name val="ＭＳ Ｐゴシック"/>
      <family val="3"/>
      <charset val="128"/>
    </font>
    <font>
      <b/>
      <sz val="10"/>
      <name val="ＭＳ Ｐゴシック"/>
      <family val="3"/>
      <charset val="128"/>
    </font>
    <font>
      <b/>
      <sz val="9"/>
      <name val="ＭＳ Ｐゴシック"/>
      <family val="3"/>
      <charset val="128"/>
    </font>
    <font>
      <b/>
      <u/>
      <sz val="14"/>
      <name val="ＭＳ Ｐゴシック"/>
      <family val="3"/>
      <charset val="128"/>
    </font>
    <font>
      <sz val="11"/>
      <color rgb="FF0070C0"/>
      <name val="ＭＳ Ｐゴシック"/>
      <family val="3"/>
      <charset val="128"/>
      <scheme val="minor"/>
    </font>
    <font>
      <sz val="18"/>
      <color rgb="FF0070C0"/>
      <name val="ＭＳ Ｐゴシック"/>
      <family val="2"/>
      <charset val="128"/>
      <scheme val="minor"/>
    </font>
    <font>
      <b/>
      <sz val="11"/>
      <color rgb="FF0070C0"/>
      <name val="ＭＳ Ｐゴシック"/>
      <family val="3"/>
      <charset val="128"/>
      <scheme val="minor"/>
    </font>
    <font>
      <sz val="11"/>
      <color rgb="FFFF5050"/>
      <name val="ＭＳ Ｐゴシック"/>
      <family val="2"/>
      <charset val="128"/>
      <scheme val="minor"/>
    </font>
    <font>
      <sz val="11"/>
      <color rgb="FFFF505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CC6600"/>
      <name val="ＭＳ Ｐゴシック"/>
      <family val="3"/>
      <charset val="128"/>
      <scheme val="minor"/>
    </font>
    <font>
      <b/>
      <sz val="18"/>
      <color rgb="FFCC6600"/>
      <name val="ＭＳ Ｐゴシック"/>
      <family val="3"/>
      <charset val="128"/>
      <scheme val="minor"/>
    </font>
    <font>
      <b/>
      <sz val="18"/>
      <color rgb="FF00B050"/>
      <name val="ＭＳ Ｐゴシック"/>
      <family val="3"/>
      <charset val="128"/>
      <scheme val="minor"/>
    </font>
    <font>
      <sz val="11"/>
      <color rgb="FF00B05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name val="丸ゴシック－Ｍ"/>
      <family val="3"/>
      <charset val="128"/>
    </font>
    <font>
      <b/>
      <sz val="11"/>
      <color theme="1"/>
      <name val="ＭＳ Ｐゴシック"/>
      <family val="3"/>
      <charset val="128"/>
      <scheme val="minor"/>
    </font>
    <font>
      <b/>
      <sz val="11"/>
      <color rgb="FF00B050"/>
      <name val="ＭＳ Ｐゴシック"/>
      <family val="3"/>
      <charset val="128"/>
      <scheme val="minor"/>
    </font>
    <font>
      <sz val="16"/>
      <color indexed="14"/>
      <name val="ＭＳ Ｐゴシック"/>
      <family val="3"/>
      <charset val="128"/>
    </font>
    <font>
      <sz val="8"/>
      <color indexed="14"/>
      <name val="ＭＳ Ｐ明朝"/>
      <family val="1"/>
      <charset val="128"/>
    </font>
    <font>
      <sz val="11"/>
      <color indexed="14"/>
      <name val="ＭＳ Ｐゴシック"/>
      <family val="3"/>
      <charset val="128"/>
    </font>
    <font>
      <sz val="9"/>
      <color indexed="14"/>
      <name val="ＭＳ Ｐ明朝"/>
      <family val="1"/>
      <charset val="128"/>
    </font>
    <font>
      <u val="double"/>
      <sz val="16"/>
      <color indexed="14"/>
      <name val="ＭＳ Ｐゴシック"/>
      <family val="3"/>
      <charset val="128"/>
    </font>
    <font>
      <sz val="9"/>
      <color indexed="14"/>
      <name val="ＭＳ Ｐゴシック"/>
      <family val="3"/>
      <charset val="128"/>
    </font>
    <font>
      <sz val="11"/>
      <color indexed="14"/>
      <name val="ＭＳ Ｐ明朝"/>
      <family val="1"/>
      <charset val="128"/>
    </font>
    <font>
      <sz val="12"/>
      <name val="ＭＳ Ｐ明朝"/>
      <family val="1"/>
      <charset val="128"/>
    </font>
    <font>
      <sz val="10"/>
      <color indexed="14"/>
      <name val="ＭＳ Ｐ明朝"/>
      <family val="1"/>
      <charset val="128"/>
    </font>
    <font>
      <sz val="10"/>
      <color indexed="14"/>
      <name val="ＭＳ Ｐゴシック"/>
      <family val="3"/>
      <charset val="128"/>
    </font>
    <font>
      <b/>
      <sz val="11"/>
      <color indexed="14"/>
      <name val="ＭＳ Ｐゴシック"/>
      <family val="3"/>
      <charset val="128"/>
    </font>
    <font>
      <sz val="14"/>
      <name val="ＭＳ Ｐゴシック"/>
      <family val="3"/>
      <charset val="128"/>
    </font>
    <font>
      <sz val="11"/>
      <color indexed="17"/>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sz val="9"/>
      <name val="HGP創英角ﾎﾟｯﾌﾟ体"/>
      <family val="3"/>
      <charset val="128"/>
    </font>
    <font>
      <sz val="11"/>
      <name val="HGP創英角ﾎﾟｯﾌﾟ体"/>
      <family val="3"/>
      <charset val="128"/>
    </font>
    <font>
      <sz val="9"/>
      <name val="ＭＳ Ｐゴシック"/>
      <family val="3"/>
      <charset val="128"/>
      <scheme val="minor"/>
    </font>
    <font>
      <sz val="18"/>
      <name val="ＭＳ Ｐゴシック"/>
      <family val="3"/>
      <charset val="128"/>
    </font>
    <font>
      <sz val="22"/>
      <name val="ＭＳ Ｐゴシック"/>
      <family val="3"/>
      <charset val="128"/>
    </font>
    <font>
      <sz val="26"/>
      <name val="ＭＳ Ｐゴシック"/>
      <family val="3"/>
      <charset val="128"/>
    </font>
    <font>
      <sz val="12"/>
      <name val="ＭＳ Ｐゴシック"/>
      <family val="3"/>
      <charset val="128"/>
    </font>
    <font>
      <b/>
      <sz val="26"/>
      <name val="ＭＳ Ｐゴシック"/>
      <family val="3"/>
      <charset val="128"/>
    </font>
    <font>
      <b/>
      <sz val="20"/>
      <name val="ＭＳ Ｐゴシック"/>
      <family val="3"/>
      <charset val="128"/>
    </font>
    <font>
      <b/>
      <sz val="22"/>
      <name val="ＭＳ Ｐゴシック"/>
      <family val="3"/>
      <charset val="128"/>
    </font>
    <font>
      <b/>
      <sz val="28"/>
      <name val="ＭＳ Ｐゴシック"/>
      <family val="3"/>
      <charset val="128"/>
    </font>
    <font>
      <b/>
      <sz val="48"/>
      <name val="ＭＳ Ｐゴシック"/>
      <family val="3"/>
      <charset val="128"/>
    </font>
    <font>
      <b/>
      <sz val="18"/>
      <color theme="1"/>
      <name val="ＭＳ Ｐゴシック"/>
      <family val="3"/>
      <charset val="128"/>
      <scheme val="minor"/>
    </font>
    <font>
      <b/>
      <sz val="18"/>
      <name val="ＭＳ Ｐゴシック"/>
      <family val="3"/>
      <charset val="128"/>
    </font>
    <font>
      <b/>
      <sz val="12"/>
      <name val="ＭＳ Ｐゴシック"/>
      <family val="3"/>
      <charset val="128"/>
    </font>
    <font>
      <sz val="10"/>
      <name val="ＭＳ Ｐゴシック"/>
      <family val="3"/>
      <charset val="128"/>
    </font>
    <font>
      <sz val="8"/>
      <color theme="0"/>
      <name val="ＭＳ Ｐ明朝"/>
      <family val="1"/>
      <charset val="128"/>
    </font>
    <font>
      <sz val="8"/>
      <color indexed="14"/>
      <name val="ＭＳ Ｐゴシック"/>
      <family val="3"/>
      <charset val="128"/>
    </font>
    <font>
      <sz val="9"/>
      <color indexed="81"/>
      <name val="MS P ゴシック"/>
      <family val="3"/>
      <charset val="128"/>
    </font>
    <font>
      <b/>
      <sz val="9"/>
      <color indexed="81"/>
      <name val="MS P ゴシック"/>
      <family val="3"/>
      <charset val="128"/>
    </font>
    <font>
      <b/>
      <sz val="11"/>
      <color indexed="10"/>
      <name val="MS P ゴシック"/>
      <family val="3"/>
      <charset val="128"/>
    </font>
    <font>
      <b/>
      <sz val="11"/>
      <color indexed="81"/>
      <name val="MS P ゴシック"/>
      <family val="3"/>
      <charset val="128"/>
    </font>
    <font>
      <b/>
      <sz val="16"/>
      <color indexed="10"/>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162">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right/>
      <top style="double">
        <color auto="1"/>
      </top>
      <bottom style="double">
        <color auto="1"/>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double">
        <color indexed="14"/>
      </bottom>
      <diagonal/>
    </border>
    <border>
      <left/>
      <right/>
      <top/>
      <bottom style="medium">
        <color indexed="14"/>
      </bottom>
      <diagonal/>
    </border>
    <border>
      <left style="thin">
        <color indexed="14"/>
      </left>
      <right/>
      <top style="thin">
        <color indexed="14"/>
      </top>
      <bottom/>
      <diagonal/>
    </border>
    <border>
      <left style="thin">
        <color indexed="14"/>
      </left>
      <right style="thin">
        <color indexed="14"/>
      </right>
      <top style="thin">
        <color indexed="14"/>
      </top>
      <bottom style="thin">
        <color indexed="64"/>
      </bottom>
      <diagonal/>
    </border>
    <border>
      <left style="medium">
        <color indexed="14"/>
      </left>
      <right style="thin">
        <color indexed="14"/>
      </right>
      <top style="medium">
        <color indexed="14"/>
      </top>
      <bottom style="thin">
        <color indexed="14"/>
      </bottom>
      <diagonal/>
    </border>
    <border>
      <left style="thin">
        <color indexed="14"/>
      </left>
      <right style="thin">
        <color indexed="14"/>
      </right>
      <top style="medium">
        <color indexed="14"/>
      </top>
      <bottom style="thin">
        <color indexed="14"/>
      </bottom>
      <diagonal/>
    </border>
    <border>
      <left style="thin">
        <color indexed="14"/>
      </left>
      <right style="medium">
        <color indexed="14"/>
      </right>
      <top style="medium">
        <color indexed="14"/>
      </top>
      <bottom style="thin">
        <color indexed="14"/>
      </bottom>
      <diagonal/>
    </border>
    <border>
      <left style="thin">
        <color indexed="14"/>
      </left>
      <right/>
      <top/>
      <bottom/>
      <diagonal/>
    </border>
    <border>
      <left style="thin">
        <color indexed="14"/>
      </left>
      <right style="thin">
        <color indexed="14"/>
      </right>
      <top style="thin">
        <color indexed="64"/>
      </top>
      <bottom style="thin">
        <color indexed="64"/>
      </bottom>
      <diagonal/>
    </border>
    <border>
      <left style="medium">
        <color indexed="14"/>
      </left>
      <right/>
      <top style="thin">
        <color indexed="14"/>
      </top>
      <bottom style="medium">
        <color indexed="14"/>
      </bottom>
      <diagonal/>
    </border>
    <border>
      <left/>
      <right style="thin">
        <color indexed="14"/>
      </right>
      <top style="thin">
        <color indexed="14"/>
      </top>
      <bottom style="medium">
        <color indexed="14"/>
      </bottom>
      <diagonal/>
    </border>
    <border>
      <left style="thin">
        <color indexed="14"/>
      </left>
      <right style="thin">
        <color indexed="14"/>
      </right>
      <top style="thin">
        <color indexed="14"/>
      </top>
      <bottom style="medium">
        <color indexed="14"/>
      </bottom>
      <diagonal/>
    </border>
    <border>
      <left style="thin">
        <color indexed="14"/>
      </left>
      <right style="medium">
        <color indexed="14"/>
      </right>
      <top style="thin">
        <color indexed="14"/>
      </top>
      <bottom style="medium">
        <color indexed="14"/>
      </bottom>
      <diagonal/>
    </border>
    <border>
      <left style="thin">
        <color indexed="14"/>
      </left>
      <right/>
      <top/>
      <bottom style="thin">
        <color indexed="14"/>
      </bottom>
      <diagonal/>
    </border>
    <border>
      <left style="thin">
        <color indexed="14"/>
      </left>
      <right style="thin">
        <color indexed="14"/>
      </right>
      <top style="thin">
        <color indexed="64"/>
      </top>
      <bottom style="thin">
        <color indexed="14"/>
      </bottom>
      <diagonal/>
    </border>
    <border>
      <left style="medium">
        <color indexed="14"/>
      </left>
      <right/>
      <top style="medium">
        <color indexed="14"/>
      </top>
      <bottom style="thin">
        <color indexed="14"/>
      </bottom>
      <diagonal/>
    </border>
    <border>
      <left/>
      <right/>
      <top style="medium">
        <color indexed="14"/>
      </top>
      <bottom style="thin">
        <color indexed="14"/>
      </bottom>
      <diagonal/>
    </border>
    <border>
      <left style="thin">
        <color indexed="14"/>
      </left>
      <right/>
      <top style="medium">
        <color indexed="14"/>
      </top>
      <bottom style="thin">
        <color indexed="14"/>
      </bottom>
      <diagonal/>
    </border>
    <border>
      <left/>
      <right style="thin">
        <color indexed="14"/>
      </right>
      <top style="medium">
        <color indexed="14"/>
      </top>
      <bottom style="thin">
        <color indexed="14"/>
      </bottom>
      <diagonal/>
    </border>
    <border>
      <left/>
      <right style="medium">
        <color indexed="14"/>
      </right>
      <top style="medium">
        <color indexed="14"/>
      </top>
      <bottom style="thin">
        <color indexed="14"/>
      </bottom>
      <diagonal/>
    </border>
    <border>
      <left style="medium">
        <color indexed="14"/>
      </left>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top style="thin">
        <color indexed="14"/>
      </top>
      <bottom style="thin">
        <color indexed="14"/>
      </bottom>
      <diagonal/>
    </border>
    <border>
      <left/>
      <right style="thin">
        <color indexed="14"/>
      </right>
      <top style="thin">
        <color indexed="14"/>
      </top>
      <bottom style="thin">
        <color indexed="14"/>
      </bottom>
      <diagonal/>
    </border>
    <border>
      <left/>
      <right/>
      <top style="thin">
        <color indexed="14"/>
      </top>
      <bottom style="thin">
        <color indexed="14"/>
      </bottom>
      <diagonal/>
    </border>
    <border>
      <left/>
      <right style="medium">
        <color indexed="14"/>
      </right>
      <top style="thin">
        <color indexed="14"/>
      </top>
      <bottom style="thin">
        <color indexed="14"/>
      </bottom>
      <diagonal/>
    </border>
    <border>
      <left style="thin">
        <color indexed="14"/>
      </left>
      <right/>
      <top style="thin">
        <color indexed="14"/>
      </top>
      <bottom style="medium">
        <color indexed="14"/>
      </bottom>
      <diagonal/>
    </border>
    <border>
      <left/>
      <right/>
      <top style="thin">
        <color indexed="14"/>
      </top>
      <bottom style="medium">
        <color indexed="14"/>
      </bottom>
      <diagonal/>
    </border>
    <border>
      <left/>
      <right style="medium">
        <color indexed="14"/>
      </right>
      <top style="thin">
        <color indexed="14"/>
      </top>
      <bottom style="medium">
        <color indexed="14"/>
      </bottom>
      <diagonal/>
    </border>
    <border>
      <left style="medium">
        <color indexed="14"/>
      </left>
      <right style="thin">
        <color indexed="14"/>
      </right>
      <top style="medium">
        <color indexed="14"/>
      </top>
      <bottom style="medium">
        <color indexed="14"/>
      </bottom>
      <diagonal/>
    </border>
    <border>
      <left style="thin">
        <color indexed="14"/>
      </left>
      <right style="thin">
        <color indexed="14"/>
      </right>
      <top style="medium">
        <color indexed="14"/>
      </top>
      <bottom style="medium">
        <color indexed="14"/>
      </bottom>
      <diagonal/>
    </border>
    <border diagonalDown="1">
      <left style="thin">
        <color indexed="14"/>
      </left>
      <right style="thin">
        <color indexed="14"/>
      </right>
      <top style="medium">
        <color indexed="14"/>
      </top>
      <bottom style="medium">
        <color indexed="14"/>
      </bottom>
      <diagonal style="thin">
        <color indexed="14"/>
      </diagonal>
    </border>
    <border>
      <left style="thin">
        <color indexed="14"/>
      </left>
      <right style="medium">
        <color indexed="14"/>
      </right>
      <top style="medium">
        <color indexed="14"/>
      </top>
      <bottom style="medium">
        <color indexed="14"/>
      </bottom>
      <diagonal/>
    </border>
    <border>
      <left/>
      <right/>
      <top/>
      <bottom style="thick">
        <color auto="1"/>
      </bottom>
      <diagonal/>
    </border>
    <border>
      <left/>
      <right/>
      <top style="thick">
        <color auto="1"/>
      </top>
      <bottom/>
      <diagonal/>
    </border>
    <border>
      <left style="thick">
        <color auto="1"/>
      </left>
      <right/>
      <top/>
      <bottom style="thick">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style="thick">
        <color auto="1"/>
      </bottom>
      <diagonal/>
    </border>
    <border>
      <left/>
      <right/>
      <top style="thin">
        <color indexed="64"/>
      </top>
      <bottom style="thin">
        <color auto="1"/>
      </bottom>
      <diagonal/>
    </border>
    <border>
      <left style="thin">
        <color indexed="64"/>
      </left>
      <right/>
      <top style="thin">
        <color indexed="64"/>
      </top>
      <bottom style="thin">
        <color auto="1"/>
      </bottom>
      <diagonal/>
    </border>
    <border>
      <left/>
      <right style="thin">
        <color auto="1"/>
      </right>
      <top style="thin">
        <color auto="1"/>
      </top>
      <bottom style="thin">
        <color auto="1"/>
      </bottom>
      <diagonal/>
    </border>
    <border>
      <left style="thin">
        <color indexed="14"/>
      </left>
      <right/>
      <top style="thin">
        <color indexed="14"/>
      </top>
      <bottom/>
      <diagonal/>
    </border>
    <border>
      <left/>
      <right style="thin">
        <color indexed="14"/>
      </right>
      <top style="thin">
        <color indexed="14"/>
      </top>
      <bottom/>
      <diagonal/>
    </border>
    <border>
      <left/>
      <right style="thin">
        <color indexed="14"/>
      </right>
      <top/>
      <bottom/>
      <diagonal/>
    </border>
    <border>
      <left/>
      <right style="thin">
        <color indexed="14"/>
      </right>
      <top/>
      <bottom style="thin">
        <color indexed="14"/>
      </bottom>
      <diagonal/>
    </border>
    <border>
      <left/>
      <right/>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ck">
        <color auto="1"/>
      </top>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ck">
        <color auto="1"/>
      </left>
      <right/>
      <top style="thin">
        <color auto="1"/>
      </top>
      <bottom/>
      <diagonal/>
    </border>
    <border>
      <left style="thin">
        <color indexed="64"/>
      </left>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bottom style="thick">
        <color indexed="64"/>
      </bottom>
      <diagonal/>
    </border>
    <border>
      <left/>
      <right style="thick">
        <color indexed="64"/>
      </right>
      <top style="medium">
        <color indexed="64"/>
      </top>
      <bottom style="thick">
        <color indexed="64"/>
      </bottom>
      <diagonal/>
    </border>
    <border>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style="thick">
        <color auto="1"/>
      </top>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medium">
        <color auto="1"/>
      </left>
      <right/>
      <top style="thin">
        <color auto="1"/>
      </top>
      <bottom style="thick">
        <color auto="1"/>
      </bottom>
      <diagonal/>
    </border>
    <border>
      <left/>
      <right style="medium">
        <color auto="1"/>
      </right>
      <top style="thin">
        <color auto="1"/>
      </top>
      <bottom style="thick">
        <color auto="1"/>
      </bottom>
      <diagonal/>
    </border>
    <border>
      <left/>
      <right style="thick">
        <color auto="1"/>
      </right>
      <top style="thick">
        <color auto="1"/>
      </top>
      <bottom/>
      <diagonal/>
    </border>
    <border diagonalUp="1">
      <left style="thin">
        <color auto="1"/>
      </left>
      <right/>
      <top/>
      <bottom style="medium">
        <color indexed="64"/>
      </bottom>
      <diagonal style="thin">
        <color auto="1"/>
      </diagonal>
    </border>
    <border diagonalUp="1">
      <left/>
      <right style="thick">
        <color auto="1"/>
      </right>
      <top/>
      <bottom style="medium">
        <color indexed="64"/>
      </bottom>
      <diagonal style="thin">
        <color auto="1"/>
      </diagonal>
    </border>
    <border>
      <left style="thin">
        <color indexed="64"/>
      </left>
      <right style="thin">
        <color indexed="64"/>
      </right>
      <top/>
      <bottom/>
      <diagonal/>
    </border>
    <border diagonalUp="1">
      <left style="thin">
        <color indexed="64"/>
      </left>
      <right/>
      <top style="thin">
        <color auto="1"/>
      </top>
      <bottom/>
      <diagonal style="thin">
        <color indexed="64"/>
      </diagonal>
    </border>
    <border diagonalUp="1">
      <left/>
      <right style="thick">
        <color indexed="64"/>
      </right>
      <top style="thin">
        <color auto="1"/>
      </top>
      <bottom/>
      <diagonal style="thin">
        <color indexed="64"/>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auto="1"/>
      </right>
      <top style="thin">
        <color auto="1"/>
      </top>
      <bottom style="medium">
        <color auto="1"/>
      </bottom>
      <diagonal/>
    </border>
    <border>
      <left/>
      <right style="thick">
        <color indexed="64"/>
      </right>
      <top style="thin">
        <color auto="1"/>
      </top>
      <bottom style="medium">
        <color auto="1"/>
      </bottom>
      <diagonal/>
    </border>
  </borders>
  <cellStyleXfs count="9">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xf numFmtId="0" fontId="5" fillId="0" borderId="0"/>
    <xf numFmtId="9" fontId="5" fillId="0" borderId="0" applyFont="0" applyFill="0" applyBorder="0" applyAlignment="0" applyProtection="0"/>
    <xf numFmtId="38" fontId="5" fillId="0" borderId="0" applyFont="0" applyFill="0" applyBorder="0" applyAlignment="0" applyProtection="0">
      <alignment vertical="center"/>
    </xf>
    <xf numFmtId="0" fontId="32" fillId="0" borderId="0"/>
    <xf numFmtId="0" fontId="5" fillId="0" borderId="0">
      <alignment vertical="center"/>
    </xf>
  </cellStyleXfs>
  <cellXfs count="667">
    <xf numFmtId="0" fontId="0" fillId="0" borderId="0" xfId="0">
      <alignment vertical="center"/>
    </xf>
    <xf numFmtId="38" fontId="14" fillId="0" borderId="25" xfId="3" applyFont="1" applyBorder="1" applyAlignment="1" applyProtection="1">
      <alignment vertical="center" shrinkToFit="1"/>
    </xf>
    <xf numFmtId="38" fontId="14" fillId="0" borderId="23" xfId="3" applyFont="1" applyBorder="1" applyAlignment="1" applyProtection="1">
      <alignment vertical="center"/>
    </xf>
    <xf numFmtId="38" fontId="14" fillId="0" borderId="21" xfId="3" applyFont="1" applyBorder="1" applyAlignment="1" applyProtection="1">
      <alignment vertical="center"/>
    </xf>
    <xf numFmtId="38" fontId="15" fillId="3" borderId="27" xfId="3" applyFont="1" applyFill="1" applyBorder="1" applyAlignment="1" applyProtection="1">
      <alignment vertical="center"/>
      <protection locked="0"/>
    </xf>
    <xf numFmtId="38" fontId="15" fillId="3" borderId="25" xfId="3" applyFont="1" applyFill="1" applyBorder="1" applyAlignment="1" applyProtection="1">
      <alignment vertical="center"/>
      <protection locked="0"/>
    </xf>
    <xf numFmtId="38" fontId="14" fillId="0" borderId="27" xfId="3" applyFont="1" applyBorder="1" applyAlignment="1" applyProtection="1">
      <alignment vertical="center"/>
    </xf>
    <xf numFmtId="38" fontId="14" fillId="0" borderId="25" xfId="3" applyFont="1" applyBorder="1" applyAlignment="1" applyProtection="1">
      <alignment vertical="center"/>
    </xf>
    <xf numFmtId="38" fontId="14" fillId="0" borderId="27" xfId="3" applyFont="1" applyBorder="1" applyAlignment="1" applyProtection="1">
      <alignment vertical="center" shrinkToFit="1"/>
    </xf>
    <xf numFmtId="38" fontId="14" fillId="6" borderId="30" xfId="3" applyFont="1" applyFill="1" applyBorder="1" applyAlignment="1" applyProtection="1">
      <alignment vertical="center"/>
    </xf>
    <xf numFmtId="38" fontId="14" fillId="6" borderId="31" xfId="3" applyFont="1" applyFill="1" applyBorder="1" applyAlignment="1" applyProtection="1">
      <alignment vertical="center"/>
    </xf>
    <xf numFmtId="38" fontId="14" fillId="0" borderId="38" xfId="3" applyFont="1" applyBorder="1" applyAlignment="1" applyProtection="1">
      <alignment vertical="center"/>
    </xf>
    <xf numFmtId="38" fontId="14" fillId="0" borderId="32" xfId="3" applyFont="1" applyBorder="1" applyAlignment="1" applyProtection="1">
      <alignment vertical="center"/>
    </xf>
    <xf numFmtId="38" fontId="14" fillId="0" borderId="30" xfId="3" applyFont="1" applyBorder="1" applyAlignment="1" applyProtection="1">
      <alignment vertical="center"/>
    </xf>
    <xf numFmtId="38" fontId="14" fillId="5" borderId="31" xfId="3" applyFont="1" applyFill="1" applyBorder="1" applyAlignment="1" applyProtection="1">
      <alignment vertical="center"/>
    </xf>
    <xf numFmtId="38" fontId="14" fillId="5" borderId="30" xfId="3" applyFont="1" applyFill="1" applyBorder="1" applyAlignment="1" applyProtection="1">
      <alignment vertical="center"/>
    </xf>
    <xf numFmtId="38" fontId="14" fillId="0" borderId="41" xfId="3" applyFont="1" applyBorder="1" applyAlignment="1" applyProtection="1">
      <alignment vertical="center"/>
    </xf>
    <xf numFmtId="38" fontId="14" fillId="0" borderId="42" xfId="3" applyFont="1" applyBorder="1" applyAlignment="1" applyProtection="1">
      <alignment vertical="center"/>
    </xf>
    <xf numFmtId="0" fontId="0" fillId="0" borderId="0" xfId="0" applyProtection="1">
      <alignment vertical="center"/>
      <protection locked="0"/>
    </xf>
    <xf numFmtId="0" fontId="47" fillId="0" borderId="0" xfId="8" applyFont="1" applyProtection="1">
      <alignment vertical="center"/>
      <protection locked="0"/>
    </xf>
    <xf numFmtId="0" fontId="48" fillId="0" borderId="0" xfId="0" applyFont="1">
      <alignment vertical="center"/>
    </xf>
    <xf numFmtId="0" fontId="49" fillId="0" borderId="0" xfId="0" applyFont="1">
      <alignment vertical="center"/>
    </xf>
    <xf numFmtId="0" fontId="35" fillId="0" borderId="0" xfId="8" applyFont="1" applyAlignment="1" applyProtection="1">
      <alignment horizontal="center" vertical="center"/>
      <protection locked="0"/>
    </xf>
    <xf numFmtId="0" fontId="36" fillId="0" borderId="0" xfId="8" applyFont="1" applyAlignment="1" applyProtection="1">
      <protection locked="0"/>
    </xf>
    <xf numFmtId="0" fontId="37" fillId="0" borderId="0" xfId="8" applyFont="1" applyProtection="1">
      <alignment vertical="center"/>
      <protection locked="0"/>
    </xf>
    <xf numFmtId="0" fontId="38" fillId="0" borderId="0" xfId="8" applyFont="1" applyProtection="1">
      <alignment vertical="center"/>
      <protection locked="0"/>
    </xf>
    <xf numFmtId="0" fontId="35" fillId="0" borderId="0" xfId="8" applyFont="1" applyProtection="1">
      <alignment vertical="center"/>
      <protection locked="0"/>
    </xf>
    <xf numFmtId="0" fontId="39" fillId="0" borderId="44" xfId="8" applyFont="1" applyBorder="1" applyProtection="1">
      <alignment vertical="center"/>
      <protection locked="0"/>
    </xf>
    <xf numFmtId="0" fontId="39" fillId="0" borderId="0" xfId="8" applyFont="1" applyProtection="1">
      <alignment vertical="center"/>
      <protection locked="0"/>
    </xf>
    <xf numFmtId="0" fontId="40" fillId="0" borderId="0" xfId="8" applyFont="1" applyProtection="1">
      <alignment vertical="center"/>
      <protection locked="0"/>
    </xf>
    <xf numFmtId="0" fontId="41" fillId="0" borderId="0" xfId="8" applyFont="1" applyProtection="1">
      <alignment vertical="center"/>
      <protection locked="0"/>
    </xf>
    <xf numFmtId="0" fontId="41" fillId="0" borderId="45" xfId="8" applyFont="1" applyBorder="1" applyProtection="1">
      <alignment vertical="center"/>
      <protection locked="0"/>
    </xf>
    <xf numFmtId="0" fontId="38" fillId="0" borderId="49" xfId="8" applyFont="1" applyBorder="1" applyAlignment="1" applyProtection="1">
      <alignment horizontal="center" vertical="center"/>
      <protection locked="0"/>
    </xf>
    <xf numFmtId="0" fontId="37" fillId="0" borderId="0" xfId="8" applyFont="1" applyAlignment="1" applyProtection="1">
      <alignment horizontal="center" vertical="center"/>
      <protection locked="0"/>
    </xf>
    <xf numFmtId="0" fontId="44" fillId="0" borderId="0" xfId="8" applyFont="1" applyProtection="1">
      <alignment vertical="center"/>
      <protection locked="0"/>
    </xf>
    <xf numFmtId="38" fontId="46" fillId="0" borderId="0" xfId="6" applyFont="1" applyBorder="1" applyAlignment="1" applyProtection="1">
      <alignment vertical="center" shrinkToFit="1"/>
      <protection locked="0"/>
    </xf>
    <xf numFmtId="181" fontId="42" fillId="0" borderId="64" xfId="8" applyNumberFormat="1" applyFont="1" applyBorder="1">
      <alignment vertical="center"/>
    </xf>
    <xf numFmtId="181" fontId="42" fillId="0" borderId="65" xfId="8" applyNumberFormat="1" applyFont="1" applyBorder="1">
      <alignment vertical="center"/>
    </xf>
    <xf numFmtId="181" fontId="42" fillId="0" borderId="55" xfId="8" applyNumberFormat="1" applyFont="1" applyBorder="1">
      <alignment vertical="center"/>
    </xf>
    <xf numFmtId="183" fontId="42" fillId="0" borderId="65" xfId="8" applyNumberFormat="1" applyFont="1" applyBorder="1">
      <alignment vertical="center"/>
    </xf>
    <xf numFmtId="181" fontId="42" fillId="0" borderId="53" xfId="8" applyNumberFormat="1" applyFont="1" applyBorder="1">
      <alignment vertical="center"/>
    </xf>
    <xf numFmtId="183" fontId="42" fillId="0" borderId="55" xfId="8" applyNumberFormat="1" applyFont="1" applyBorder="1">
      <alignment vertical="center"/>
    </xf>
    <xf numFmtId="0" fontId="49" fillId="0" borderId="27" xfId="0" applyFont="1" applyBorder="1">
      <alignment vertical="center"/>
    </xf>
    <xf numFmtId="0" fontId="4" fillId="8" borderId="27" xfId="0" applyFont="1" applyFill="1" applyBorder="1">
      <alignment vertical="center"/>
    </xf>
    <xf numFmtId="0" fontId="3" fillId="8" borderId="27" xfId="0" applyFont="1" applyFill="1" applyBorder="1">
      <alignment vertical="center"/>
    </xf>
    <xf numFmtId="0" fontId="3" fillId="0" borderId="0" xfId="0" applyFont="1" applyProtection="1">
      <alignment vertical="center"/>
      <protection locked="0"/>
    </xf>
    <xf numFmtId="0" fontId="30" fillId="2" borderId="27" xfId="0" applyFont="1" applyFill="1" applyBorder="1" applyAlignment="1" applyProtection="1">
      <alignment horizontal="center" vertical="center"/>
      <protection locked="0"/>
    </xf>
    <xf numFmtId="0" fontId="31" fillId="0" borderId="0" xfId="0" applyFont="1" applyProtection="1">
      <alignment vertical="center"/>
      <protection locked="0"/>
    </xf>
    <xf numFmtId="0" fontId="31" fillId="0" borderId="0" xfId="0" applyFont="1" applyAlignment="1" applyProtection="1">
      <alignment horizontal="left" vertical="center"/>
      <protection locked="0"/>
    </xf>
    <xf numFmtId="0" fontId="31" fillId="2" borderId="27" xfId="0" applyFont="1" applyFill="1" applyBorder="1" applyAlignment="1" applyProtection="1">
      <alignment horizontal="center" vertical="center"/>
      <protection locked="0"/>
    </xf>
    <xf numFmtId="0" fontId="31" fillId="4" borderId="27" xfId="0" applyFont="1" applyFill="1" applyBorder="1" applyAlignment="1" applyProtection="1">
      <alignment horizontal="left" vertical="center"/>
      <protection locked="0"/>
    </xf>
    <xf numFmtId="0" fontId="28" fillId="0" borderId="0" xfId="0" applyFont="1" applyProtection="1">
      <alignment vertical="center"/>
      <protection locked="0"/>
    </xf>
    <xf numFmtId="0" fontId="20" fillId="0" borderId="0" xfId="0" applyFont="1" applyProtection="1">
      <alignment vertical="center"/>
      <protection locked="0"/>
    </xf>
    <xf numFmtId="0" fontId="19" fillId="0" borderId="0" xfId="0" applyFont="1" applyAlignment="1" applyProtection="1">
      <alignment vertical="center" shrinkToFit="1"/>
      <protection locked="0"/>
    </xf>
    <xf numFmtId="0" fontId="21" fillId="0" borderId="0" xfId="0" applyFont="1" applyProtection="1">
      <alignment vertical="center"/>
      <protection locked="0"/>
    </xf>
    <xf numFmtId="0" fontId="19" fillId="0" borderId="0" xfId="0" applyFont="1" applyProtection="1">
      <alignment vertical="center"/>
      <protection locked="0"/>
    </xf>
    <xf numFmtId="0" fontId="27" fillId="0" borderId="0" xfId="0" applyFont="1" applyProtection="1">
      <alignment vertical="center"/>
      <protection locked="0"/>
    </xf>
    <xf numFmtId="0" fontId="23" fillId="0" borderId="0" xfId="0" applyFont="1" applyProtection="1">
      <alignment vertical="center"/>
      <protection locked="0"/>
    </xf>
    <xf numFmtId="0" fontId="25" fillId="2" borderId="27" xfId="0" applyFont="1" applyFill="1" applyBorder="1" applyProtection="1">
      <alignment vertical="center"/>
      <protection locked="0"/>
    </xf>
    <xf numFmtId="0" fontId="24" fillId="2" borderId="27" xfId="0" applyFont="1" applyFill="1" applyBorder="1" applyProtection="1">
      <alignment vertical="center"/>
      <protection locked="0"/>
    </xf>
    <xf numFmtId="0" fontId="24" fillId="2" borderId="27" xfId="0" applyFont="1" applyFill="1" applyBorder="1" applyAlignment="1" applyProtection="1">
      <alignment vertical="center" shrinkToFit="1"/>
      <protection locked="0"/>
    </xf>
    <xf numFmtId="0" fontId="24" fillId="7" borderId="27" xfId="0" applyFont="1" applyFill="1" applyBorder="1" applyProtection="1">
      <alignment vertical="center"/>
      <protection locked="0"/>
    </xf>
    <xf numFmtId="0" fontId="34" fillId="0" borderId="27" xfId="0" applyFont="1" applyBorder="1" applyProtection="1">
      <alignment vertical="center"/>
      <protection locked="0"/>
    </xf>
    <xf numFmtId="0" fontId="29" fillId="0" borderId="27" xfId="0" applyFont="1" applyBorder="1" applyProtection="1">
      <alignment vertical="center"/>
      <protection locked="0"/>
    </xf>
    <xf numFmtId="0" fontId="19" fillId="0" borderId="27" xfId="0" applyFont="1" applyBorder="1" applyProtection="1">
      <alignment vertical="center"/>
      <protection locked="0"/>
    </xf>
    <xf numFmtId="0" fontId="19" fillId="0" borderId="27" xfId="0" applyFont="1" applyBorder="1" applyAlignment="1" applyProtection="1">
      <alignment vertical="center" shrinkToFit="1"/>
      <protection locked="0"/>
    </xf>
    <xf numFmtId="0" fontId="21" fillId="0" borderId="27" xfId="0" applyFont="1" applyBorder="1" applyProtection="1">
      <alignment vertical="center"/>
      <protection locked="0"/>
    </xf>
    <xf numFmtId="0" fontId="23" fillId="0" borderId="27" xfId="0" applyFont="1" applyBorder="1" applyProtection="1">
      <alignment vertical="center"/>
      <protection locked="0"/>
    </xf>
    <xf numFmtId="0" fontId="26" fillId="0" borderId="27" xfId="0" applyFont="1" applyBorder="1" applyProtection="1">
      <alignment vertical="center"/>
      <protection locked="0"/>
    </xf>
    <xf numFmtId="0" fontId="22" fillId="0" borderId="0" xfId="0" applyFont="1" applyProtection="1">
      <alignment vertical="center"/>
      <protection locked="0"/>
    </xf>
    <xf numFmtId="0" fontId="33" fillId="0" borderId="0" xfId="0" applyFont="1" applyProtection="1">
      <alignment vertical="center"/>
      <protection locked="0"/>
    </xf>
    <xf numFmtId="38" fontId="53" fillId="0" borderId="25" xfId="3" applyFont="1" applyBorder="1" applyAlignment="1" applyProtection="1">
      <alignment vertical="center" shrinkToFit="1"/>
    </xf>
    <xf numFmtId="38" fontId="53" fillId="0" borderId="27" xfId="3" applyFont="1" applyBorder="1" applyAlignment="1" applyProtection="1">
      <alignment vertical="center" shrinkToFit="1"/>
    </xf>
    <xf numFmtId="0" fontId="0" fillId="0" borderId="111" xfId="0" applyBorder="1" applyProtection="1">
      <alignment vertical="center"/>
      <protection locked="0"/>
    </xf>
    <xf numFmtId="0" fontId="0" fillId="0" borderId="114" xfId="0" applyBorder="1" applyProtection="1">
      <alignment vertical="center"/>
      <protection locked="0"/>
    </xf>
    <xf numFmtId="177" fontId="0" fillId="0" borderId="81" xfId="0" applyNumberFormat="1" applyBorder="1" applyProtection="1">
      <alignment vertical="center"/>
      <protection locked="0"/>
    </xf>
    <xf numFmtId="0" fontId="0" fillId="0" borderId="3" xfId="0" applyBorder="1" applyProtection="1">
      <alignment vertical="center"/>
      <protection locked="0"/>
    </xf>
    <xf numFmtId="0" fontId="0" fillId="0" borderId="115" xfId="0" applyBorder="1" applyProtection="1">
      <alignment vertical="center"/>
      <protection locked="0"/>
    </xf>
    <xf numFmtId="0" fontId="0" fillId="0" borderId="86" xfId="0" applyBorder="1" applyProtection="1">
      <alignment vertical="center"/>
      <protection locked="0"/>
    </xf>
    <xf numFmtId="0" fontId="0" fillId="0" borderId="82" xfId="0" applyBorder="1" applyProtection="1">
      <alignment vertical="center"/>
      <protection locked="0"/>
    </xf>
    <xf numFmtId="0" fontId="0" fillId="0" borderId="4" xfId="0" applyBorder="1" applyProtection="1">
      <alignment vertical="center"/>
      <protection locked="0"/>
    </xf>
    <xf numFmtId="0" fontId="0" fillId="0" borderId="116" xfId="0" applyBorder="1" applyProtection="1">
      <alignment vertical="center"/>
      <protection locked="0"/>
    </xf>
    <xf numFmtId="0" fontId="0" fillId="0" borderId="32"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0" fillId="0" borderId="113" xfId="0" applyBorder="1" applyAlignment="1" applyProtection="1">
      <alignment horizontal="center" vertical="center"/>
      <protection locked="0"/>
    </xf>
    <xf numFmtId="0" fontId="54" fillId="4" borderId="111" xfId="2" applyFont="1" applyFill="1" applyBorder="1" applyAlignment="1" applyProtection="1">
      <alignment horizontal="center" vertical="center" shrinkToFit="1"/>
      <protection locked="0"/>
    </xf>
    <xf numFmtId="187" fontId="54" fillId="4" borderId="27" xfId="1" applyNumberFormat="1" applyFont="1" applyFill="1" applyBorder="1" applyAlignment="1" applyProtection="1">
      <alignment vertical="center" shrinkToFit="1"/>
      <protection locked="0"/>
    </xf>
    <xf numFmtId="177" fontId="14" fillId="3" borderId="114" xfId="2" applyNumberFormat="1" applyFont="1" applyFill="1" applyBorder="1" applyAlignment="1" applyProtection="1">
      <alignment horizontal="center" vertical="center"/>
      <protection locked="0"/>
    </xf>
    <xf numFmtId="179" fontId="14" fillId="3" borderId="86" xfId="3" applyNumberFormat="1" applyFont="1" applyFill="1" applyBorder="1" applyAlignment="1" applyProtection="1">
      <alignment vertical="center" shrinkToFit="1"/>
      <protection locked="0"/>
    </xf>
    <xf numFmtId="179" fontId="53" fillId="3" borderId="86" xfId="3" applyNumberFormat="1" applyFont="1" applyFill="1" applyBorder="1" applyAlignment="1" applyProtection="1">
      <alignment vertical="center" shrinkToFit="1"/>
      <protection locked="0"/>
    </xf>
    <xf numFmtId="179" fontId="51" fillId="3" borderId="86" xfId="3" applyNumberFormat="1" applyFont="1" applyFill="1" applyBorder="1" applyAlignment="1" applyProtection="1">
      <alignment vertical="center" shrinkToFit="1"/>
      <protection locked="0"/>
    </xf>
    <xf numFmtId="9" fontId="0" fillId="0" borderId="111" xfId="0" applyNumberFormat="1" applyBorder="1" applyProtection="1">
      <alignment vertical="center"/>
      <protection locked="0"/>
    </xf>
    <xf numFmtId="0" fontId="0" fillId="0" borderId="111" xfId="0" applyBorder="1" applyAlignment="1" applyProtection="1">
      <alignment horizontal="right" vertical="center"/>
      <protection locked="0"/>
    </xf>
    <xf numFmtId="38" fontId="14" fillId="0" borderId="135" xfId="3" applyFont="1" applyBorder="1" applyAlignment="1" applyProtection="1">
      <alignment vertical="center"/>
    </xf>
    <xf numFmtId="38" fontId="14" fillId="0" borderId="136" xfId="3" applyFont="1" applyBorder="1" applyAlignment="1" applyProtection="1">
      <alignment vertical="center"/>
    </xf>
    <xf numFmtId="0" fontId="30" fillId="2" borderId="111" xfId="0" applyFont="1" applyFill="1" applyBorder="1" applyAlignment="1" applyProtection="1">
      <alignment horizontal="center" vertical="center"/>
      <protection locked="0"/>
    </xf>
    <xf numFmtId="187" fontId="54" fillId="4" borderId="27" xfId="1" applyNumberFormat="1" applyFont="1" applyFill="1" applyBorder="1" applyAlignment="1" applyProtection="1">
      <alignment vertical="center" shrinkToFit="1"/>
    </xf>
    <xf numFmtId="0" fontId="58" fillId="0" borderId="0" xfId="2" applyFont="1"/>
    <xf numFmtId="0" fontId="5" fillId="0" borderId="0" xfId="2"/>
    <xf numFmtId="38" fontId="0" fillId="0" borderId="0" xfId="3" applyFont="1" applyProtection="1"/>
    <xf numFmtId="0" fontId="62" fillId="0" borderId="0" xfId="2" applyFont="1"/>
    <xf numFmtId="0" fontId="5" fillId="0" borderId="0" xfId="2" applyAlignment="1">
      <alignment vertical="center"/>
    </xf>
    <xf numFmtId="38" fontId="0" fillId="0" borderId="0" xfId="3" applyFont="1" applyAlignment="1" applyProtection="1">
      <alignment vertical="center"/>
    </xf>
    <xf numFmtId="0" fontId="54" fillId="0" borderId="0" xfId="2" applyFont="1"/>
    <xf numFmtId="0" fontId="60" fillId="0" borderId="78" xfId="2" applyFont="1" applyBorder="1" applyAlignment="1">
      <alignment vertical="center"/>
    </xf>
    <xf numFmtId="0" fontId="55" fillId="0" borderId="78" xfId="2" applyFont="1" applyBorder="1" applyAlignment="1">
      <alignment vertical="center"/>
    </xf>
    <xf numFmtId="38" fontId="0" fillId="2" borderId="80" xfId="3" applyFont="1" applyFill="1" applyBorder="1" applyProtection="1"/>
    <xf numFmtId="0" fontId="5" fillId="2" borderId="80" xfId="2" applyFill="1" applyBorder="1"/>
    <xf numFmtId="0" fontId="5" fillId="2" borderId="82" xfId="2" applyFill="1" applyBorder="1"/>
    <xf numFmtId="0" fontId="5" fillId="2" borderId="3" xfId="2" applyFill="1" applyBorder="1"/>
    <xf numFmtId="0" fontId="5" fillId="2" borderId="0" xfId="2" applyFill="1"/>
    <xf numFmtId="0" fontId="18" fillId="0" borderId="91" xfId="2" applyFont="1" applyBorder="1" applyAlignment="1">
      <alignment vertical="center"/>
    </xf>
    <xf numFmtId="0" fontId="5" fillId="0" borderId="91" xfId="2" applyBorder="1"/>
    <xf numFmtId="38" fontId="0" fillId="0" borderId="91" xfId="3" applyFont="1" applyBorder="1" applyProtection="1"/>
    <xf numFmtId="0" fontId="5" fillId="0" borderId="92" xfId="2" applyBorder="1"/>
    <xf numFmtId="38" fontId="0" fillId="0" borderId="92" xfId="3" applyFont="1" applyFill="1" applyBorder="1" applyProtection="1"/>
    <xf numFmtId="0" fontId="18" fillId="0" borderId="0" xfId="2" applyFont="1" applyAlignment="1">
      <alignment vertical="center"/>
    </xf>
    <xf numFmtId="0" fontId="7" fillId="0" borderId="0" xfId="2" applyFont="1"/>
    <xf numFmtId="0" fontId="8" fillId="0" borderId="0" xfId="2" applyFont="1"/>
    <xf numFmtId="38" fontId="7" fillId="0" borderId="0" xfId="3" applyFont="1" applyProtection="1"/>
    <xf numFmtId="0" fontId="7" fillId="0" borderId="0" xfId="2" applyFont="1" applyAlignment="1">
      <alignment vertical="center"/>
    </xf>
    <xf numFmtId="0" fontId="54" fillId="0" borderId="117" xfId="2" applyFont="1" applyBorder="1" applyAlignment="1">
      <alignment horizontal="center" vertical="center"/>
    </xf>
    <xf numFmtId="0" fontId="54" fillId="4" borderId="111" xfId="2" applyFont="1" applyFill="1" applyBorder="1" applyAlignment="1">
      <alignment horizontal="center" vertical="center" shrinkToFit="1"/>
    </xf>
    <xf numFmtId="38" fontId="7" fillId="0" borderId="0" xfId="3" applyFont="1" applyAlignment="1" applyProtection="1">
      <alignment vertical="center"/>
    </xf>
    <xf numFmtId="0" fontId="54" fillId="0" borderId="142" xfId="2" applyFont="1" applyBorder="1" applyAlignment="1">
      <alignment horizontal="center" vertical="center"/>
    </xf>
    <xf numFmtId="0" fontId="54" fillId="0" borderId="140" xfId="2" applyFont="1" applyBorder="1" applyAlignment="1">
      <alignment horizontal="center" vertical="center"/>
    </xf>
    <xf numFmtId="0" fontId="54" fillId="0" borderId="139" xfId="2" applyFont="1" applyBorder="1" applyAlignment="1">
      <alignment horizontal="right" vertical="center"/>
    </xf>
    <xf numFmtId="0" fontId="54" fillId="0" borderId="140" xfId="2" applyFont="1" applyBorder="1" applyAlignment="1">
      <alignment horizontal="right" vertical="center"/>
    </xf>
    <xf numFmtId="0" fontId="54" fillId="0" borderId="141" xfId="2" applyFont="1" applyBorder="1" applyAlignment="1">
      <alignment horizontal="center" vertical="center"/>
    </xf>
    <xf numFmtId="187" fontId="54" fillId="0" borderId="138" xfId="1" applyNumberFormat="1" applyFont="1" applyFill="1" applyBorder="1" applyAlignment="1" applyProtection="1">
      <alignment vertical="center" shrinkToFit="1"/>
    </xf>
    <xf numFmtId="182" fontId="54" fillId="0" borderId="140" xfId="1" applyNumberFormat="1" applyFont="1" applyBorder="1" applyAlignment="1" applyProtection="1">
      <alignment horizontal="right" vertical="center" shrinkToFit="1"/>
    </xf>
    <xf numFmtId="182" fontId="54" fillId="0" borderId="143" xfId="1" applyNumberFormat="1" applyFont="1" applyBorder="1" applyAlignment="1" applyProtection="1">
      <alignment horizontal="right" vertical="center" shrinkToFit="1"/>
    </xf>
    <xf numFmtId="38" fontId="54" fillId="0" borderId="122" xfId="1" applyFont="1" applyBorder="1" applyAlignment="1" applyProtection="1">
      <alignment vertical="center" shrinkToFit="1"/>
    </xf>
    <xf numFmtId="38" fontId="54" fillId="0" borderId="27" xfId="1" applyFont="1" applyBorder="1" applyAlignment="1" applyProtection="1">
      <alignment vertical="center" shrinkToFit="1"/>
    </xf>
    <xf numFmtId="38" fontId="54" fillId="0" borderId="147" xfId="1" applyFont="1" applyBorder="1" applyAlignment="1" applyProtection="1">
      <alignment vertical="center" shrinkToFit="1"/>
    </xf>
    <xf numFmtId="38" fontId="54" fillId="0" borderId="129" xfId="1" applyFont="1" applyBorder="1" applyAlignment="1" applyProtection="1">
      <alignment vertical="center" shrinkToFit="1"/>
    </xf>
    <xf numFmtId="38" fontId="54" fillId="0" borderId="96" xfId="1" applyFont="1" applyBorder="1" applyAlignment="1" applyProtection="1">
      <alignment vertical="center" shrinkToFit="1"/>
    </xf>
    <xf numFmtId="38" fontId="54" fillId="0" borderId="111" xfId="1" applyFont="1" applyBorder="1" applyAlignment="1" applyProtection="1">
      <alignment vertical="center" shrinkToFit="1"/>
    </xf>
    <xf numFmtId="0" fontId="24" fillId="0" borderId="0" xfId="2" applyFont="1"/>
    <xf numFmtId="0" fontId="52" fillId="0" borderId="0" xfId="2" applyFont="1"/>
    <xf numFmtId="0" fontId="5" fillId="0" borderId="91" xfId="2" applyBorder="1" applyAlignment="1">
      <alignment wrapText="1"/>
    </xf>
    <xf numFmtId="0" fontId="54" fillId="0" borderId="32" xfId="2" applyFont="1" applyBorder="1" applyAlignment="1">
      <alignment horizontal="center" vertical="center"/>
    </xf>
    <xf numFmtId="187" fontId="54" fillId="0" borderId="32" xfId="1" applyNumberFormat="1" applyFont="1" applyFill="1" applyBorder="1" applyAlignment="1" applyProtection="1">
      <alignment vertical="center" shrinkToFit="1"/>
    </xf>
    <xf numFmtId="177" fontId="67" fillId="5" borderId="0" xfId="2" applyNumberFormat="1" applyFont="1" applyFill="1"/>
    <xf numFmtId="0" fontId="67" fillId="0" borderId="0" xfId="2" applyFont="1" applyAlignment="1">
      <alignment vertical="center"/>
    </xf>
    <xf numFmtId="177" fontId="67" fillId="0" borderId="0" xfId="2" applyNumberFormat="1" applyFont="1"/>
    <xf numFmtId="38" fontId="67" fillId="0" borderId="0" xfId="3" applyFont="1" applyProtection="1"/>
    <xf numFmtId="0" fontId="14" fillId="0" borderId="93" xfId="2" applyFont="1" applyBorder="1" applyAlignment="1">
      <alignment horizontal="center" vertical="center"/>
    </xf>
    <xf numFmtId="177" fontId="14" fillId="0" borderId="1" xfId="3" applyNumberFormat="1" applyFont="1" applyFill="1" applyBorder="1" applyAlignment="1" applyProtection="1">
      <alignment horizontal="right" vertical="center"/>
    </xf>
    <xf numFmtId="0" fontId="14" fillId="0" borderId="7" xfId="2" applyFont="1" applyBorder="1" applyAlignment="1">
      <alignment vertical="center"/>
    </xf>
    <xf numFmtId="0" fontId="14" fillId="0" borderId="2" xfId="2" applyFont="1" applyBorder="1" applyAlignment="1">
      <alignment vertical="center"/>
    </xf>
    <xf numFmtId="0" fontId="14" fillId="0" borderId="24" xfId="2" applyFont="1" applyBorder="1" applyAlignment="1">
      <alignment horizontal="center" vertical="center"/>
    </xf>
    <xf numFmtId="0" fontId="14" fillId="0" borderId="28" xfId="2" applyFont="1" applyBorder="1" applyAlignment="1">
      <alignment horizontal="center" vertical="center"/>
    </xf>
    <xf numFmtId="38" fontId="14" fillId="0" borderId="131" xfId="3" applyFont="1" applyBorder="1" applyAlignment="1" applyProtection="1">
      <alignment vertical="center"/>
    </xf>
    <xf numFmtId="38" fontId="14" fillId="0" borderId="22" xfId="3" applyFont="1" applyBorder="1" applyAlignment="1" applyProtection="1">
      <alignment vertical="center"/>
    </xf>
    <xf numFmtId="38" fontId="14" fillId="0" borderId="20" xfId="3" applyFont="1" applyBorder="1" applyAlignment="1" applyProtection="1">
      <alignment vertical="center"/>
    </xf>
    <xf numFmtId="0" fontId="14" fillId="0" borderId="0" xfId="2" applyFont="1" applyAlignment="1">
      <alignment horizontal="center"/>
    </xf>
    <xf numFmtId="0" fontId="66" fillId="0" borderId="0" xfId="2" applyFont="1"/>
    <xf numFmtId="0" fontId="5" fillId="0" borderId="0" xfId="2" applyAlignment="1">
      <alignment horizontal="center"/>
    </xf>
    <xf numFmtId="0" fontId="14" fillId="0" borderId="26" xfId="2" applyFont="1" applyBorder="1" applyAlignment="1">
      <alignment horizontal="left" vertical="center"/>
    </xf>
    <xf numFmtId="0" fontId="14" fillId="0" borderId="84" xfId="2" applyFont="1" applyBorder="1" applyAlignment="1">
      <alignment horizontal="left" vertical="center"/>
    </xf>
    <xf numFmtId="0" fontId="14" fillId="0" borderId="86" xfId="2" applyFont="1" applyBorder="1" applyAlignment="1">
      <alignment horizontal="left" vertical="center"/>
    </xf>
    <xf numFmtId="38" fontId="14" fillId="0" borderId="84" xfId="3" applyFont="1" applyBorder="1" applyAlignment="1" applyProtection="1">
      <alignment vertical="center"/>
    </xf>
    <xf numFmtId="38" fontId="14" fillId="0" borderId="114" xfId="3" applyFont="1" applyBorder="1" applyAlignment="1" applyProtection="1">
      <alignment vertical="center"/>
    </xf>
    <xf numFmtId="0" fontId="14" fillId="0" borderId="19" xfId="2" applyFont="1" applyBorder="1" applyAlignment="1">
      <alignment horizontal="center" vertical="center"/>
    </xf>
    <xf numFmtId="38" fontId="14" fillId="0" borderId="80" xfId="3" applyFont="1" applyBorder="1" applyAlignment="1" applyProtection="1">
      <alignment vertical="center"/>
    </xf>
    <xf numFmtId="38" fontId="14" fillId="0" borderId="81" xfId="3" applyFont="1" applyBorder="1" applyAlignment="1" applyProtection="1">
      <alignment vertical="center"/>
    </xf>
    <xf numFmtId="38" fontId="14" fillId="0" borderId="18" xfId="3" applyFont="1" applyBorder="1" applyAlignment="1" applyProtection="1">
      <alignment vertical="center"/>
    </xf>
    <xf numFmtId="38" fontId="14" fillId="0" borderId="43" xfId="3" applyFont="1" applyBorder="1" applyAlignment="1" applyProtection="1">
      <alignment vertical="center"/>
    </xf>
    <xf numFmtId="0" fontId="10" fillId="0" borderId="0" xfId="2" applyFont="1"/>
    <xf numFmtId="38" fontId="14" fillId="6" borderId="6" xfId="3" applyFont="1" applyFill="1" applyBorder="1" applyAlignment="1" applyProtection="1">
      <alignment vertical="center"/>
    </xf>
    <xf numFmtId="38" fontId="14" fillId="6" borderId="10" xfId="3" applyFont="1" applyFill="1" applyBorder="1" applyAlignment="1" applyProtection="1">
      <alignment vertical="center"/>
    </xf>
    <xf numFmtId="0" fontId="5" fillId="0" borderId="32" xfId="2" applyBorder="1"/>
    <xf numFmtId="0" fontId="14" fillId="0" borderId="86" xfId="2" applyFont="1" applyBorder="1" applyAlignment="1">
      <alignment vertical="center"/>
    </xf>
    <xf numFmtId="0" fontId="5" fillId="0" borderId="113" xfId="2" applyBorder="1"/>
    <xf numFmtId="0" fontId="14" fillId="0" borderId="27" xfId="2" applyFont="1" applyBorder="1" applyAlignment="1">
      <alignment horizontal="center" vertical="center"/>
    </xf>
    <xf numFmtId="0" fontId="14" fillId="0" borderId="25" xfId="2" applyFont="1" applyBorder="1" applyAlignment="1">
      <alignment horizontal="center" vertical="center"/>
    </xf>
    <xf numFmtId="38" fontId="14" fillId="0" borderId="86" xfId="3" applyFont="1" applyFill="1" applyBorder="1" applyAlignment="1" applyProtection="1">
      <alignment horizontal="center" vertical="center"/>
    </xf>
    <xf numFmtId="0" fontId="7" fillId="0" borderId="0" xfId="2" applyFont="1" applyAlignment="1">
      <alignment horizontal="center" vertical="center"/>
    </xf>
    <xf numFmtId="0" fontId="14" fillId="0" borderId="27" xfId="2" applyFont="1" applyBorder="1" applyAlignment="1">
      <alignment vertical="center"/>
    </xf>
    <xf numFmtId="0" fontId="9" fillId="0" borderId="0" xfId="2" applyFont="1" applyAlignment="1">
      <alignment horizontal="right"/>
    </xf>
    <xf numFmtId="38" fontId="51" fillId="0" borderId="30" xfId="3" applyFont="1" applyBorder="1" applyAlignment="1" applyProtection="1">
      <alignment vertical="center" shrinkToFit="1"/>
    </xf>
    <xf numFmtId="38" fontId="51" fillId="0" borderId="27" xfId="3" applyFont="1" applyBorder="1" applyAlignment="1" applyProtection="1">
      <alignment vertical="center" shrinkToFit="1"/>
    </xf>
    <xf numFmtId="9" fontId="14" fillId="0" borderId="86" xfId="2" applyNumberFormat="1" applyFont="1" applyBorder="1" applyAlignment="1">
      <alignment horizontal="left" vertical="center"/>
    </xf>
    <xf numFmtId="0" fontId="54" fillId="0" borderId="111" xfId="2" applyFont="1" applyBorder="1" applyAlignment="1">
      <alignment horizontal="center" vertical="center" shrinkToFit="1"/>
    </xf>
    <xf numFmtId="187" fontId="54" fillId="0" borderId="27" xfId="1" applyNumberFormat="1" applyFont="1" applyFill="1" applyBorder="1" applyAlignment="1" applyProtection="1">
      <alignment vertical="center" shrinkToFit="1"/>
    </xf>
    <xf numFmtId="187" fontId="54" fillId="0" borderId="27" xfId="1" applyNumberFormat="1" applyFont="1" applyFill="1" applyBorder="1" applyAlignment="1" applyProtection="1">
      <alignment horizontal="center" vertical="center" shrinkToFit="1"/>
    </xf>
    <xf numFmtId="49" fontId="14" fillId="0" borderId="6" xfId="5" applyNumberFormat="1" applyFont="1" applyFill="1" applyBorder="1" applyAlignment="1" applyProtection="1">
      <alignment horizontal="center" vertical="center"/>
      <protection locked="0"/>
    </xf>
    <xf numFmtId="49" fontId="14" fillId="0" borderId="10" xfId="5" applyNumberFormat="1" applyFont="1" applyFill="1" applyBorder="1" applyAlignment="1" applyProtection="1">
      <alignment horizontal="center" vertical="center"/>
      <protection locked="0"/>
    </xf>
    <xf numFmtId="38" fontId="54" fillId="0" borderId="94" xfId="1" applyFont="1" applyBorder="1" applyAlignment="1" applyProtection="1">
      <alignment vertical="center" shrinkToFit="1"/>
    </xf>
    <xf numFmtId="38" fontId="54" fillId="0" borderId="122" xfId="1" applyFont="1" applyFill="1" applyBorder="1" applyAlignment="1" applyProtection="1">
      <alignment vertical="center" shrinkToFit="1"/>
    </xf>
    <xf numFmtId="38" fontId="54" fillId="0" borderId="27" xfId="1" applyFont="1" applyFill="1" applyBorder="1" applyAlignment="1" applyProtection="1">
      <alignment vertical="center" shrinkToFit="1"/>
    </xf>
    <xf numFmtId="38" fontId="54" fillId="0" borderId="147" xfId="1" applyFont="1" applyFill="1" applyBorder="1" applyAlignment="1" applyProtection="1">
      <alignment vertical="center" shrinkToFit="1"/>
    </xf>
    <xf numFmtId="38" fontId="54" fillId="0" borderId="129" xfId="1" applyFont="1" applyFill="1" applyBorder="1" applyAlignment="1" applyProtection="1">
      <alignment vertical="center" shrinkToFit="1"/>
    </xf>
    <xf numFmtId="38" fontId="54" fillId="0" borderId="94" xfId="1" applyFont="1" applyFill="1" applyBorder="1" applyAlignment="1" applyProtection="1">
      <alignment vertical="center" shrinkToFit="1"/>
    </xf>
    <xf numFmtId="0" fontId="40" fillId="0" borderId="49" xfId="8" applyFont="1" applyBorder="1" applyAlignment="1" applyProtection="1">
      <alignment horizontal="center" vertical="center"/>
      <protection locked="0"/>
    </xf>
    <xf numFmtId="181" fontId="57" fillId="0" borderId="64" xfId="8" applyNumberFormat="1" applyFont="1" applyBorder="1">
      <alignment vertical="center"/>
    </xf>
    <xf numFmtId="183" fontId="57" fillId="4" borderId="65" xfId="8" applyNumberFormat="1" applyFont="1" applyFill="1" applyBorder="1" applyProtection="1">
      <alignment vertical="center"/>
      <protection locked="0"/>
    </xf>
    <xf numFmtId="181" fontId="57" fillId="0" borderId="65" xfId="8" applyNumberFormat="1" applyFont="1" applyBorder="1">
      <alignment vertical="center"/>
    </xf>
    <xf numFmtId="183" fontId="57" fillId="4" borderId="55" xfId="8" applyNumberFormat="1" applyFont="1" applyFill="1" applyBorder="1" applyProtection="1">
      <alignment vertical="center"/>
      <protection locked="0"/>
    </xf>
    <xf numFmtId="181" fontId="57" fillId="0" borderId="55" xfId="8" applyNumberFormat="1" applyFont="1" applyBorder="1">
      <alignment vertical="center"/>
    </xf>
    <xf numFmtId="0" fontId="68" fillId="0" borderId="0" xfId="8" applyFont="1" applyAlignment="1" applyProtection="1">
      <protection locked="0"/>
    </xf>
    <xf numFmtId="0" fontId="54" fillId="0" borderId="117" xfId="2" applyFont="1" applyBorder="1" applyAlignment="1">
      <alignment horizontal="center" vertical="center"/>
    </xf>
    <xf numFmtId="0" fontId="14" fillId="0" borderId="24" xfId="2" applyFont="1" applyBorder="1" applyAlignment="1">
      <alignment horizontal="center" vertical="center"/>
    </xf>
    <xf numFmtId="0" fontId="14" fillId="0" borderId="28" xfId="2" applyFont="1" applyBorder="1" applyAlignment="1">
      <alignment horizontal="center" vertical="center"/>
    </xf>
    <xf numFmtId="0" fontId="14" fillId="0" borderId="26" xfId="2" applyFont="1" applyBorder="1" applyAlignment="1">
      <alignment horizontal="left" vertical="center"/>
    </xf>
    <xf numFmtId="0" fontId="14" fillId="0" borderId="84" xfId="2" applyFont="1" applyBorder="1" applyAlignment="1">
      <alignment horizontal="left" vertical="center"/>
    </xf>
    <xf numFmtId="0" fontId="14" fillId="0" borderId="86" xfId="2" applyFont="1" applyBorder="1" applyAlignment="1">
      <alignment horizontal="left" vertical="center"/>
    </xf>
    <xf numFmtId="0" fontId="54" fillId="0" borderId="32" xfId="2" applyFont="1" applyBorder="1" applyAlignment="1">
      <alignment horizontal="center" vertical="center"/>
    </xf>
    <xf numFmtId="177" fontId="14" fillId="3" borderId="84" xfId="3" applyNumberFormat="1" applyFont="1" applyFill="1" applyBorder="1" applyAlignment="1" applyProtection="1">
      <alignment horizontal="center" vertical="center"/>
      <protection locked="0"/>
    </xf>
    <xf numFmtId="0" fontId="14" fillId="0" borderId="34" xfId="4" applyFont="1" applyFill="1" applyBorder="1" applyAlignment="1" applyProtection="1">
      <alignment vertical="center" shrinkToFit="1"/>
      <protection locked="0"/>
    </xf>
    <xf numFmtId="0" fontId="14" fillId="0" borderId="24" xfId="4" applyFont="1" applyFill="1" applyBorder="1" applyAlignment="1" applyProtection="1">
      <alignment horizontal="center" vertical="center"/>
      <protection locked="0"/>
    </xf>
    <xf numFmtId="180" fontId="14" fillId="0" borderId="27" xfId="6" applyNumberFormat="1" applyFont="1" applyFill="1" applyBorder="1" applyAlignment="1" applyProtection="1">
      <alignment vertical="center" shrinkToFit="1"/>
      <protection locked="0"/>
    </xf>
    <xf numFmtId="178" fontId="14" fillId="0" borderId="27" xfId="6" applyNumberFormat="1" applyFont="1" applyFill="1" applyBorder="1" applyAlignment="1" applyProtection="1">
      <alignment vertical="center" shrinkToFit="1"/>
      <protection locked="0"/>
    </xf>
    <xf numFmtId="0" fontId="31" fillId="0" borderId="0" xfId="0" applyFont="1" applyFill="1" applyAlignment="1" applyProtection="1">
      <alignment horizontal="left" vertical="center"/>
      <protection locked="0"/>
    </xf>
    <xf numFmtId="9" fontId="31" fillId="4" borderId="86" xfId="0" applyNumberFormat="1" applyFont="1" applyFill="1" applyBorder="1" applyAlignment="1" applyProtection="1">
      <alignment horizontal="left" vertical="center"/>
      <protection locked="0"/>
    </xf>
    <xf numFmtId="0" fontId="14" fillId="4" borderId="34" xfId="4" applyFont="1" applyFill="1" applyBorder="1" applyAlignment="1" applyProtection="1">
      <alignment vertical="center" shrinkToFit="1"/>
      <protection locked="0"/>
    </xf>
    <xf numFmtId="0" fontId="14" fillId="4" borderId="24" xfId="4" applyFont="1" applyFill="1" applyBorder="1" applyAlignment="1" applyProtection="1">
      <alignment horizontal="center" vertical="center"/>
      <protection locked="0"/>
    </xf>
    <xf numFmtId="180" fontId="14" fillId="4" borderId="27" xfId="6" applyNumberFormat="1" applyFont="1" applyFill="1" applyBorder="1" applyAlignment="1" applyProtection="1">
      <alignment vertical="center" shrinkToFit="1"/>
      <protection locked="0"/>
    </xf>
    <xf numFmtId="178" fontId="14" fillId="4" borderId="27" xfId="6" applyNumberFormat="1" applyFont="1" applyFill="1" applyBorder="1" applyAlignment="1" applyProtection="1">
      <alignment vertical="center" shrinkToFit="1"/>
      <protection locked="0"/>
    </xf>
    <xf numFmtId="0" fontId="53" fillId="4" borderId="34" xfId="4" applyFont="1" applyFill="1" applyBorder="1" applyAlignment="1" applyProtection="1">
      <alignment vertical="center" shrinkToFit="1"/>
      <protection locked="0"/>
    </xf>
    <xf numFmtId="0" fontId="53" fillId="4" borderId="24" xfId="4" applyFont="1" applyFill="1" applyBorder="1" applyAlignment="1" applyProtection="1">
      <alignment horizontal="center" vertical="center"/>
      <protection locked="0"/>
    </xf>
    <xf numFmtId="180" fontId="53" fillId="4" borderId="27" xfId="6" applyNumberFormat="1" applyFont="1" applyFill="1" applyBorder="1" applyAlignment="1" applyProtection="1">
      <alignment vertical="center" shrinkToFit="1"/>
      <protection locked="0"/>
    </xf>
    <xf numFmtId="178" fontId="53" fillId="4" borderId="27" xfId="6" applyNumberFormat="1" applyFont="1" applyFill="1" applyBorder="1" applyAlignment="1" applyProtection="1">
      <alignment vertical="center" shrinkToFit="1"/>
      <protection locked="0"/>
    </xf>
    <xf numFmtId="0" fontId="53" fillId="4" borderId="34" xfId="4" applyFont="1" applyFill="1" applyBorder="1" applyAlignment="1" applyProtection="1">
      <alignment vertical="center" wrapText="1"/>
      <protection locked="0"/>
    </xf>
    <xf numFmtId="0" fontId="51" fillId="4" borderId="34" xfId="4" applyFont="1" applyFill="1" applyBorder="1" applyAlignment="1" applyProtection="1">
      <alignment vertical="center" shrinkToFit="1"/>
      <protection locked="0"/>
    </xf>
    <xf numFmtId="0" fontId="51" fillId="4" borderId="35" xfId="4" applyFont="1" applyFill="1" applyBorder="1" applyAlignment="1" applyProtection="1">
      <alignment horizontal="center" vertical="center"/>
      <protection locked="0"/>
    </xf>
    <xf numFmtId="180" fontId="51" fillId="4" borderId="31" xfId="6" applyNumberFormat="1" applyFont="1" applyFill="1" applyBorder="1" applyAlignment="1" applyProtection="1">
      <alignment vertical="center" shrinkToFit="1"/>
      <protection locked="0"/>
    </xf>
    <xf numFmtId="178" fontId="51" fillId="4" borderId="31" xfId="6" applyNumberFormat="1" applyFont="1" applyFill="1" applyBorder="1" applyAlignment="1" applyProtection="1">
      <alignment vertical="center" shrinkToFit="1"/>
      <protection locked="0"/>
    </xf>
    <xf numFmtId="0" fontId="16" fillId="4" borderId="114" xfId="4" applyFont="1" applyFill="1" applyBorder="1" applyAlignment="1">
      <alignment horizontal="left" vertical="center" shrinkToFit="1"/>
    </xf>
    <xf numFmtId="0" fontId="16" fillId="4" borderId="118" xfId="4" applyFont="1" applyFill="1" applyBorder="1" applyAlignment="1">
      <alignment horizontal="left" vertical="center" shrinkToFit="1"/>
    </xf>
    <xf numFmtId="180" fontId="14" fillId="4" borderId="111" xfId="6" applyNumberFormat="1" applyFont="1" applyFill="1" applyBorder="1" applyAlignment="1" applyProtection="1">
      <alignment vertical="center" shrinkToFit="1"/>
      <protection locked="0"/>
    </xf>
    <xf numFmtId="178" fontId="14" fillId="4" borderId="111" xfId="6" applyNumberFormat="1" applyFont="1" applyFill="1" applyBorder="1" applyAlignment="1" applyProtection="1">
      <alignment vertical="center" shrinkToFit="1"/>
      <protection locked="0"/>
    </xf>
    <xf numFmtId="0" fontId="16" fillId="0" borderId="114" xfId="4" applyFont="1" applyFill="1" applyBorder="1" applyAlignment="1">
      <alignment horizontal="left" vertical="center" shrinkToFit="1"/>
    </xf>
    <xf numFmtId="0" fontId="16" fillId="0" borderId="118" xfId="4" applyFont="1" applyFill="1" applyBorder="1" applyAlignment="1">
      <alignment horizontal="left" vertical="center" shrinkToFit="1"/>
    </xf>
    <xf numFmtId="0" fontId="18" fillId="0" borderId="0" xfId="2" applyFont="1" applyAlignment="1">
      <alignment horizontal="center" vertical="center"/>
    </xf>
    <xf numFmtId="0" fontId="18" fillId="0" borderId="6" xfId="2" applyFont="1" applyBorder="1" applyAlignment="1">
      <alignment horizontal="center" vertical="center"/>
    </xf>
    <xf numFmtId="0" fontId="16" fillId="0" borderId="20" xfId="4" applyFont="1" applyBorder="1" applyAlignment="1">
      <alignment horizontal="left" vertical="center" shrinkToFit="1"/>
    </xf>
    <xf numFmtId="0" fontId="16" fillId="0" borderId="33" xfId="4" applyFont="1" applyBorder="1" applyAlignment="1">
      <alignment horizontal="left" vertical="center" shrinkToFit="1"/>
    </xf>
    <xf numFmtId="0" fontId="17" fillId="0" borderId="154" xfId="2" applyFont="1" applyBorder="1"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7" fillId="0" borderId="155" xfId="2" applyFont="1" applyBorder="1" applyAlignment="1">
      <alignment horizontal="center" vertical="center"/>
    </xf>
    <xf numFmtId="0" fontId="14" fillId="0" borderId="24" xfId="2" applyFont="1" applyBorder="1" applyAlignment="1">
      <alignment horizontal="center" vertical="center"/>
    </xf>
    <xf numFmtId="0" fontId="14" fillId="0" borderId="28" xfId="2" applyFont="1" applyBorder="1" applyAlignment="1">
      <alignment horizontal="center" vertical="center"/>
    </xf>
    <xf numFmtId="0" fontId="16" fillId="0" borderId="114" xfId="4" applyFont="1" applyBorder="1" applyAlignment="1">
      <alignment horizontal="left" vertical="center" shrinkToFit="1"/>
    </xf>
    <xf numFmtId="0" fontId="16" fillId="0" borderId="118" xfId="4" applyFont="1" applyBorder="1" applyAlignment="1">
      <alignment horizontal="left" vertical="center" shrinkToFit="1"/>
    </xf>
    <xf numFmtId="0" fontId="16" fillId="0" borderId="29" xfId="4" applyFont="1" applyBorder="1" applyAlignment="1">
      <alignment horizontal="left" vertical="center" shrinkToFit="1"/>
    </xf>
    <xf numFmtId="0" fontId="16" fillId="0" borderId="36" xfId="4" applyFont="1" applyBorder="1" applyAlignment="1">
      <alignment horizontal="left" vertical="center" shrinkToFit="1"/>
    </xf>
    <xf numFmtId="38" fontId="14" fillId="4" borderId="152" xfId="3" applyFont="1" applyFill="1" applyBorder="1" applyAlignment="1" applyProtection="1">
      <alignment horizontal="center" vertical="center"/>
    </xf>
    <xf numFmtId="38" fontId="14" fillId="4" borderId="153" xfId="3" applyFont="1" applyFill="1" applyBorder="1" applyAlignment="1" applyProtection="1">
      <alignment horizontal="center" vertical="center"/>
    </xf>
    <xf numFmtId="49" fontId="16" fillId="4" borderId="114" xfId="4" applyNumberFormat="1" applyFont="1" applyFill="1" applyBorder="1" applyAlignment="1" applyProtection="1">
      <alignment horizontal="left" vertical="center" shrinkToFit="1"/>
      <protection locked="0"/>
    </xf>
    <xf numFmtId="49" fontId="16" fillId="4" borderId="118" xfId="4" applyNumberFormat="1" applyFont="1" applyFill="1" applyBorder="1" applyAlignment="1" applyProtection="1">
      <alignment horizontal="left" vertical="center" shrinkToFit="1"/>
      <protection locked="0"/>
    </xf>
    <xf numFmtId="0" fontId="14" fillId="0" borderId="15" xfId="2" applyFont="1" applyBorder="1" applyAlignment="1">
      <alignment horizontal="left" vertical="center"/>
    </xf>
    <xf numFmtId="0" fontId="14" fillId="0" borderId="80" xfId="2" applyFont="1" applyBorder="1" applyAlignment="1">
      <alignment horizontal="left" vertical="center"/>
    </xf>
    <xf numFmtId="0" fontId="14" fillId="0" borderId="82" xfId="2" applyFont="1" applyBorder="1" applyAlignment="1">
      <alignment horizontal="left" vertical="center"/>
    </xf>
    <xf numFmtId="0" fontId="14" fillId="0" borderId="39" xfId="2" applyFont="1" applyBorder="1" applyAlignment="1">
      <alignment horizontal="left" vertical="center"/>
    </xf>
    <xf numFmtId="0" fontId="14" fillId="0" borderId="18" xfId="2" applyFont="1" applyBorder="1" applyAlignment="1">
      <alignment horizontal="left" vertical="center"/>
    </xf>
    <xf numFmtId="0" fontId="14" fillId="0" borderId="40" xfId="2" applyFont="1" applyBorder="1" applyAlignment="1">
      <alignment horizontal="left" vertical="center"/>
    </xf>
    <xf numFmtId="0" fontId="16" fillId="4" borderId="29" xfId="4" applyFont="1" applyFill="1" applyBorder="1" applyAlignment="1" applyProtection="1">
      <alignment horizontal="left" vertical="center" shrinkToFit="1"/>
      <protection locked="0"/>
    </xf>
    <xf numFmtId="0" fontId="16" fillId="4" borderId="36" xfId="4" applyFont="1" applyFill="1" applyBorder="1" applyAlignment="1" applyProtection="1">
      <alignment horizontal="left" vertical="center" shrinkToFit="1"/>
      <protection locked="0"/>
    </xf>
    <xf numFmtId="0" fontId="14" fillId="0" borderId="5" xfId="2" applyFont="1" applyFill="1" applyBorder="1" applyAlignment="1" applyProtection="1">
      <alignment horizontal="left" vertical="center"/>
      <protection locked="0"/>
    </xf>
    <xf numFmtId="0" fontId="14" fillId="0" borderId="6" xfId="2" applyFont="1" applyFill="1" applyBorder="1" applyAlignment="1" applyProtection="1">
      <alignment horizontal="left" vertical="center"/>
      <protection locked="0"/>
    </xf>
    <xf numFmtId="0" fontId="14" fillId="0" borderId="8" xfId="2" applyFont="1" applyFill="1" applyBorder="1" applyAlignment="1" applyProtection="1">
      <alignment horizontal="left" vertical="center"/>
      <protection locked="0"/>
    </xf>
    <xf numFmtId="0" fontId="14" fillId="6" borderId="5" xfId="2" applyFont="1" applyFill="1" applyBorder="1" applyAlignment="1">
      <alignment horizontal="center" vertical="center"/>
    </xf>
    <xf numFmtId="0" fontId="14" fillId="6" borderId="6" xfId="2" applyFont="1" applyFill="1" applyBorder="1" applyAlignment="1">
      <alignment horizontal="center" vertical="center"/>
    </xf>
    <xf numFmtId="0" fontId="14" fillId="6" borderId="8" xfId="2" applyFont="1" applyFill="1" applyBorder="1" applyAlignment="1">
      <alignment horizontal="center" vertical="center"/>
    </xf>
    <xf numFmtId="38" fontId="14" fillId="4" borderId="94" xfId="3" applyFont="1" applyFill="1" applyBorder="1" applyAlignment="1" applyProtection="1">
      <alignment horizontal="center" vertical="center"/>
    </xf>
    <xf numFmtId="38" fontId="14" fillId="4" borderId="36" xfId="3" applyFont="1" applyFill="1" applyBorder="1" applyAlignment="1" applyProtection="1">
      <alignment horizontal="center" vertical="center"/>
    </xf>
    <xf numFmtId="0" fontId="14" fillId="0" borderId="14" xfId="2" applyFont="1" applyBorder="1" applyAlignment="1">
      <alignment horizontal="left" vertical="center"/>
    </xf>
    <xf numFmtId="0" fontId="14" fillId="0" borderId="131" xfId="2" applyFont="1" applyBorder="1" applyAlignment="1">
      <alignment horizontal="left" vertical="center"/>
    </xf>
    <xf numFmtId="0" fontId="14" fillId="0" borderId="116" xfId="2" applyFont="1" applyBorder="1" applyAlignment="1">
      <alignment horizontal="left" vertical="center"/>
    </xf>
    <xf numFmtId="0" fontId="16" fillId="4" borderId="20" xfId="2" applyFont="1" applyFill="1" applyBorder="1" applyAlignment="1" applyProtection="1">
      <alignment vertical="center"/>
      <protection locked="0"/>
    </xf>
    <xf numFmtId="0" fontId="16" fillId="4" borderId="33" xfId="2" applyFont="1" applyFill="1" applyBorder="1" applyAlignment="1" applyProtection="1">
      <alignment vertical="center"/>
      <protection locked="0"/>
    </xf>
    <xf numFmtId="0" fontId="14" fillId="0" borderId="26" xfId="2" applyFont="1" applyBorder="1" applyAlignment="1">
      <alignment horizontal="left" vertical="center"/>
    </xf>
    <xf numFmtId="0" fontId="14" fillId="0" borderId="84" xfId="2" applyFont="1" applyBorder="1" applyAlignment="1">
      <alignment horizontal="left" vertical="center"/>
    </xf>
    <xf numFmtId="0" fontId="14" fillId="0" borderId="86" xfId="2" applyFont="1" applyBorder="1" applyAlignment="1">
      <alignment horizontal="left" vertical="center"/>
    </xf>
    <xf numFmtId="0" fontId="14" fillId="0" borderId="26" xfId="2" applyFont="1" applyBorder="1" applyAlignment="1">
      <alignment horizontal="left" vertical="center" shrinkToFit="1"/>
    </xf>
    <xf numFmtId="0" fontId="14" fillId="0" borderId="84" xfId="2" applyFont="1" applyBorder="1" applyAlignment="1">
      <alignment horizontal="left" vertical="center" shrinkToFit="1"/>
    </xf>
    <xf numFmtId="0" fontId="14" fillId="4" borderId="114" xfId="4" applyFont="1" applyFill="1" applyBorder="1" applyAlignment="1" applyProtection="1">
      <alignment horizontal="left" vertical="center" wrapText="1"/>
      <protection locked="0"/>
    </xf>
    <xf numFmtId="0" fontId="14" fillId="4" borderId="132" xfId="4" applyFont="1" applyFill="1" applyBorder="1" applyAlignment="1" applyProtection="1">
      <alignment horizontal="left" vertical="center" wrapText="1"/>
      <protection locked="0"/>
    </xf>
    <xf numFmtId="0" fontId="9" fillId="0" borderId="81" xfId="2" applyFont="1" applyBorder="1" applyAlignment="1">
      <alignment horizontal="center" vertical="center"/>
    </xf>
    <xf numFmtId="0" fontId="9" fillId="0" borderId="11" xfId="2" applyFont="1" applyBorder="1" applyAlignment="1">
      <alignment horizontal="center" vertical="center"/>
    </xf>
    <xf numFmtId="0" fontId="9" fillId="0" borderId="115" xfId="2" applyFont="1" applyBorder="1" applyAlignment="1">
      <alignment horizontal="center" vertical="center"/>
    </xf>
    <xf numFmtId="0" fontId="9" fillId="0" borderId="12" xfId="2" applyFont="1" applyBorder="1" applyAlignment="1">
      <alignment horizontal="center" vertical="center"/>
    </xf>
    <xf numFmtId="0" fontId="9" fillId="0" borderId="17" xfId="2" applyFont="1" applyBorder="1" applyAlignment="1">
      <alignment horizontal="center" vertical="center"/>
    </xf>
    <xf numFmtId="0" fontId="9" fillId="0" borderId="37" xfId="2" applyFont="1" applyBorder="1" applyAlignment="1">
      <alignment horizontal="center" vertical="center"/>
    </xf>
    <xf numFmtId="0" fontId="17" fillId="0" borderId="19" xfId="2" applyFont="1" applyBorder="1" applyAlignment="1">
      <alignment horizontal="center" vertical="center"/>
    </xf>
    <xf numFmtId="0" fontId="17" fillId="0" borderId="22" xfId="2" applyFont="1" applyBorder="1" applyAlignment="1">
      <alignment horizontal="center" vertical="center"/>
    </xf>
    <xf numFmtId="0" fontId="17" fillId="0" borderId="33" xfId="2" applyFont="1" applyBorder="1" applyAlignment="1">
      <alignment horizontal="center" vertical="center"/>
    </xf>
    <xf numFmtId="0" fontId="53" fillId="0" borderId="114" xfId="4" applyFont="1" applyFill="1" applyBorder="1" applyAlignment="1" applyProtection="1">
      <alignment horizontal="left" vertical="center" wrapText="1"/>
      <protection locked="0"/>
    </xf>
    <xf numFmtId="0" fontId="53" fillId="0" borderId="132" xfId="4" applyFont="1" applyFill="1" applyBorder="1" applyAlignment="1" applyProtection="1">
      <alignment horizontal="left" vertical="center" wrapText="1"/>
      <protection locked="0"/>
    </xf>
    <xf numFmtId="0" fontId="53" fillId="4" borderId="114" xfId="4" applyFont="1" applyFill="1" applyBorder="1" applyAlignment="1" applyProtection="1">
      <alignment horizontal="left" vertical="center" wrapText="1"/>
      <protection locked="0"/>
    </xf>
    <xf numFmtId="0" fontId="53" fillId="4" borderId="132" xfId="4" applyFont="1" applyFill="1" applyBorder="1" applyAlignment="1" applyProtection="1">
      <alignment horizontal="left" vertical="center" wrapText="1"/>
      <protection locked="0"/>
    </xf>
    <xf numFmtId="0" fontId="14" fillId="0" borderId="114" xfId="4" applyFont="1" applyFill="1" applyBorder="1" applyAlignment="1" applyProtection="1">
      <alignment horizontal="left" vertical="center" wrapText="1"/>
      <protection locked="0"/>
    </xf>
    <xf numFmtId="0" fontId="14" fillId="0" borderId="132" xfId="4" applyFont="1" applyFill="1" applyBorder="1" applyAlignment="1" applyProtection="1">
      <alignment horizontal="left" vertical="center" wrapText="1"/>
      <protection locked="0"/>
    </xf>
    <xf numFmtId="0" fontId="51" fillId="4" borderId="114" xfId="4" applyFont="1" applyFill="1" applyBorder="1" applyAlignment="1" applyProtection="1">
      <alignment horizontal="left" vertical="center" wrapText="1"/>
      <protection locked="0"/>
    </xf>
    <xf numFmtId="0" fontId="51" fillId="4" borderId="132" xfId="4" applyFont="1" applyFill="1" applyBorder="1" applyAlignment="1" applyProtection="1">
      <alignment horizontal="left" vertical="center" wrapText="1"/>
      <protection locked="0"/>
    </xf>
    <xf numFmtId="0" fontId="62" fillId="0" borderId="0" xfId="2" applyFont="1" applyAlignment="1">
      <alignment horizontal="center"/>
    </xf>
    <xf numFmtId="0" fontId="62" fillId="0" borderId="77" xfId="2" applyFont="1" applyBorder="1" applyAlignment="1">
      <alignment horizontal="center"/>
    </xf>
    <xf numFmtId="0" fontId="58" fillId="0" borderId="0" xfId="2" applyFont="1" applyAlignment="1">
      <alignment horizontal="center" vertical="center" shrinkToFit="1"/>
    </xf>
    <xf numFmtId="0" fontId="55" fillId="0" borderId="0" xfId="2" applyFont="1" applyAlignment="1">
      <alignment horizontal="center" vertical="center"/>
    </xf>
    <xf numFmtId="176" fontId="55" fillId="0" borderId="27" xfId="2" applyNumberFormat="1" applyFont="1" applyBorder="1" applyAlignment="1">
      <alignment horizontal="center" vertical="center"/>
    </xf>
    <xf numFmtId="0" fontId="59" fillId="0" borderId="77" xfId="2" applyFont="1" applyBorder="1" applyAlignment="1">
      <alignment horizontal="left" vertical="center"/>
    </xf>
    <xf numFmtId="38" fontId="63" fillId="0" borderId="102" xfId="3" applyFont="1" applyBorder="1" applyAlignment="1" applyProtection="1">
      <alignment horizontal="center" vertical="center"/>
    </xf>
    <xf numFmtId="38" fontId="63" fillId="0" borderId="103" xfId="3" applyFont="1" applyBorder="1" applyAlignment="1" applyProtection="1">
      <alignment horizontal="center" vertical="center"/>
    </xf>
    <xf numFmtId="38" fontId="63" fillId="0" borderId="104" xfId="3" applyFont="1" applyBorder="1" applyAlignment="1" applyProtection="1">
      <alignment horizontal="center" vertical="center"/>
    </xf>
    <xf numFmtId="0" fontId="55" fillId="0" borderId="105" xfId="2" applyFont="1" applyBorder="1" applyAlignment="1">
      <alignment horizontal="left" vertical="center"/>
    </xf>
    <xf numFmtId="0" fontId="55" fillId="0" borderId="103" xfId="2" applyFont="1" applyBorder="1" applyAlignment="1">
      <alignment horizontal="left" vertical="center"/>
    </xf>
    <xf numFmtId="0" fontId="64" fillId="0" borderId="105" xfId="2" applyFont="1" applyBorder="1" applyAlignment="1">
      <alignment horizontal="center" vertical="center"/>
    </xf>
    <xf numFmtId="0" fontId="64" fillId="0" borderId="103" xfId="2" applyFont="1" applyBorder="1" applyAlignment="1">
      <alignment horizontal="center" vertical="center"/>
    </xf>
    <xf numFmtId="0" fontId="64" fillId="0" borderId="104" xfId="2" applyFont="1" applyBorder="1" applyAlignment="1">
      <alignment horizontal="center" vertical="center"/>
    </xf>
    <xf numFmtId="0" fontId="55" fillId="0" borderId="106" xfId="2" applyFont="1" applyBorder="1" applyAlignment="1">
      <alignment horizontal="left" vertical="center"/>
    </xf>
    <xf numFmtId="0" fontId="60" fillId="0" borderId="98" xfId="2" applyFont="1" applyBorder="1" applyAlignment="1">
      <alignment horizontal="center" vertical="center"/>
    </xf>
    <xf numFmtId="0" fontId="55" fillId="0" borderId="96" xfId="2" applyFont="1" applyBorder="1" applyAlignment="1">
      <alignment horizontal="center" vertical="center"/>
    </xf>
    <xf numFmtId="185" fontId="56" fillId="0" borderId="96" xfId="2" applyNumberFormat="1" applyFont="1" applyBorder="1" applyAlignment="1">
      <alignment horizontal="center" vertical="center"/>
    </xf>
    <xf numFmtId="185" fontId="56" fillId="0" borderId="97" xfId="2" applyNumberFormat="1" applyFont="1" applyBorder="1" applyAlignment="1">
      <alignment horizontal="center" vertical="center"/>
    </xf>
    <xf numFmtId="38" fontId="63" fillId="0" borderId="109" xfId="3" applyFont="1" applyBorder="1" applyAlignment="1" applyProtection="1">
      <alignment horizontal="center" vertical="center"/>
    </xf>
    <xf numFmtId="38" fontId="63" fillId="0" borderId="80" xfId="3" applyFont="1" applyBorder="1" applyAlignment="1" applyProtection="1">
      <alignment horizontal="center" vertical="center"/>
    </xf>
    <xf numFmtId="38" fontId="63" fillId="0" borderId="82" xfId="3" applyFont="1" applyBorder="1" applyAlignment="1" applyProtection="1">
      <alignment horizontal="center" vertical="center"/>
    </xf>
    <xf numFmtId="0" fontId="55" fillId="0" borderId="81" xfId="2" applyFont="1" applyBorder="1" applyAlignment="1">
      <alignment horizontal="left" vertical="center" shrinkToFit="1"/>
    </xf>
    <xf numFmtId="0" fontId="55" fillId="0" borderId="80" xfId="2" applyFont="1" applyBorder="1" applyAlignment="1">
      <alignment horizontal="left" vertical="center" shrinkToFit="1"/>
    </xf>
    <xf numFmtId="0" fontId="55" fillId="0" borderId="107" xfId="2" applyFont="1" applyBorder="1" applyAlignment="1">
      <alignment horizontal="center" vertical="center"/>
    </xf>
    <xf numFmtId="0" fontId="55" fillId="0" borderId="108" xfId="2" applyFont="1" applyBorder="1" applyAlignment="1">
      <alignment horizontal="center" vertical="center"/>
    </xf>
    <xf numFmtId="0" fontId="55" fillId="0" borderId="99" xfId="2" applyFont="1" applyBorder="1" applyAlignment="1">
      <alignment horizontal="center" vertical="center"/>
    </xf>
    <xf numFmtId="0" fontId="55" fillId="0" borderId="100" xfId="2" applyFont="1" applyBorder="1" applyAlignment="1">
      <alignment horizontal="center" vertical="center"/>
    </xf>
    <xf numFmtId="5" fontId="56" fillId="0" borderId="100" xfId="2" applyNumberFormat="1" applyFont="1" applyBorder="1" applyAlignment="1">
      <alignment horizontal="center" vertical="center"/>
    </xf>
    <xf numFmtId="5" fontId="56" fillId="0" borderId="101" xfId="2" applyNumberFormat="1" applyFont="1" applyBorder="1" applyAlignment="1">
      <alignment horizontal="center" vertical="center"/>
    </xf>
    <xf numFmtId="38" fontId="63" fillId="0" borderId="79" xfId="3" applyFont="1" applyBorder="1" applyAlignment="1" applyProtection="1">
      <alignment horizontal="center" vertical="center"/>
    </xf>
    <xf numFmtId="38" fontId="63" fillId="0" borderId="77" xfId="3" applyFont="1" applyBorder="1" applyAlignment="1" applyProtection="1">
      <alignment horizontal="center" vertical="center"/>
    </xf>
    <xf numFmtId="38" fontId="63" fillId="0" borderId="83" xfId="3" applyFont="1" applyBorder="1" applyAlignment="1" applyProtection="1">
      <alignment horizontal="center" vertical="center"/>
    </xf>
    <xf numFmtId="0" fontId="55" fillId="0" borderId="110" xfId="2" applyFont="1" applyBorder="1" applyAlignment="1">
      <alignment horizontal="left" vertical="center" shrinkToFit="1"/>
    </xf>
    <xf numFmtId="0" fontId="55" fillId="0" borderId="77" xfId="2" applyFont="1" applyBorder="1" applyAlignment="1">
      <alignment horizontal="left" vertical="center" shrinkToFit="1"/>
    </xf>
    <xf numFmtId="0" fontId="60" fillId="0" borderId="0" xfId="2" applyFont="1" applyAlignment="1">
      <alignment horizontal="center" vertical="top"/>
    </xf>
    <xf numFmtId="0" fontId="54" fillId="0" borderId="19" xfId="2" applyFont="1" applyBorder="1" applyAlignment="1">
      <alignment horizontal="center" vertical="center"/>
    </xf>
    <xf numFmtId="0" fontId="54" fillId="0" borderId="22" xfId="2" applyFont="1" applyBorder="1" applyAlignment="1">
      <alignment horizontal="center" vertical="center"/>
    </xf>
    <xf numFmtId="0" fontId="54" fillId="0" borderId="20" xfId="2" applyFont="1" applyBorder="1" applyAlignment="1">
      <alignment horizontal="center" vertical="center"/>
    </xf>
    <xf numFmtId="0" fontId="54" fillId="0" borderId="117" xfId="2" applyFont="1" applyBorder="1" applyAlignment="1">
      <alignment horizontal="center" vertical="center"/>
    </xf>
    <xf numFmtId="0" fontId="54" fillId="0" borderId="33" xfId="2" applyFont="1" applyBorder="1" applyAlignment="1">
      <alignment horizontal="center" vertical="center"/>
    </xf>
    <xf numFmtId="0" fontId="57" fillId="2" borderId="85" xfId="2" applyFont="1" applyFill="1" applyBorder="1" applyAlignment="1">
      <alignment horizontal="center" vertical="center"/>
    </xf>
    <xf numFmtId="0" fontId="57" fillId="2" borderId="84" xfId="2" applyFont="1" applyFill="1" applyBorder="1" applyAlignment="1">
      <alignment horizontal="center" vertical="center"/>
    </xf>
    <xf numFmtId="0" fontId="57" fillId="2" borderId="86" xfId="2" applyFont="1" applyFill="1" applyBorder="1" applyAlignment="1">
      <alignment horizontal="center" vertical="center"/>
    </xf>
    <xf numFmtId="0" fontId="54" fillId="2" borderId="3" xfId="2" applyFont="1" applyFill="1" applyBorder="1" applyAlignment="1">
      <alignment horizontal="center" vertical="top"/>
    </xf>
    <xf numFmtId="0" fontId="54" fillId="2" borderId="0" xfId="2" applyFont="1" applyFill="1" applyAlignment="1">
      <alignment horizontal="center" vertical="top"/>
    </xf>
    <xf numFmtId="38" fontId="0" fillId="2" borderId="81" xfId="3" applyFont="1" applyFill="1" applyBorder="1" applyAlignment="1" applyProtection="1">
      <alignment horizontal="center" vertical="center"/>
    </xf>
    <xf numFmtId="38" fontId="0" fillId="2" borderId="82" xfId="3" applyFont="1" applyFill="1" applyBorder="1" applyAlignment="1" applyProtection="1">
      <alignment horizontal="center" vertical="center"/>
    </xf>
    <xf numFmtId="38" fontId="0" fillId="2" borderId="16" xfId="3" applyFont="1" applyFill="1" applyBorder="1" applyAlignment="1" applyProtection="1">
      <alignment horizontal="center" vertical="center"/>
    </xf>
    <xf numFmtId="38" fontId="0" fillId="2" borderId="13" xfId="3" applyFont="1" applyFill="1" applyBorder="1" applyAlignment="1" applyProtection="1">
      <alignment horizontal="center" vertical="center"/>
    </xf>
    <xf numFmtId="38" fontId="0" fillId="2" borderId="27" xfId="3" applyFont="1" applyFill="1" applyBorder="1" applyAlignment="1" applyProtection="1">
      <alignment horizontal="center" vertical="center"/>
    </xf>
    <xf numFmtId="0" fontId="5" fillId="2" borderId="81" xfId="2" applyFill="1" applyBorder="1" applyAlignment="1">
      <alignment horizontal="center" vertical="center"/>
    </xf>
    <xf numFmtId="0" fontId="5" fillId="2" borderId="80" xfId="2" applyFill="1" applyBorder="1" applyAlignment="1">
      <alignment horizontal="center" vertical="center"/>
    </xf>
    <xf numFmtId="0" fontId="5" fillId="2" borderId="82" xfId="2" applyFill="1" applyBorder="1" applyAlignment="1">
      <alignment horizontal="center" vertical="center"/>
    </xf>
    <xf numFmtId="0" fontId="5" fillId="2" borderId="16" xfId="2" applyFill="1" applyBorder="1" applyAlignment="1">
      <alignment horizontal="center" vertical="center"/>
    </xf>
    <xf numFmtId="0" fontId="5" fillId="2" borderId="9" xfId="2" applyFill="1" applyBorder="1" applyAlignment="1">
      <alignment horizontal="center" vertical="center"/>
    </xf>
    <xf numFmtId="0" fontId="5" fillId="2" borderId="13" xfId="2" applyFill="1" applyBorder="1" applyAlignment="1">
      <alignment horizontal="center" vertical="center"/>
    </xf>
    <xf numFmtId="0" fontId="54" fillId="2" borderId="16" xfId="2" applyFont="1" applyFill="1" applyBorder="1" applyAlignment="1">
      <alignment horizontal="center" vertical="center"/>
    </xf>
    <xf numFmtId="0" fontId="54" fillId="2" borderId="13" xfId="2" applyFont="1" applyFill="1" applyBorder="1" applyAlignment="1">
      <alignment horizontal="center" vertical="center"/>
    </xf>
    <xf numFmtId="0" fontId="5" fillId="0" borderId="0" xfId="2" applyAlignment="1">
      <alignment horizontal="left" vertical="top" wrapText="1"/>
    </xf>
    <xf numFmtId="0" fontId="5" fillId="0" borderId="4" xfId="2" applyBorder="1" applyAlignment="1">
      <alignment horizontal="left" vertical="top" wrapText="1"/>
    </xf>
    <xf numFmtId="0" fontId="5" fillId="2" borderId="81" xfId="2" applyFill="1" applyBorder="1" applyAlignment="1">
      <alignment horizontal="left" vertical="center"/>
    </xf>
    <xf numFmtId="0" fontId="5" fillId="2" borderId="80" xfId="2" applyFill="1" applyBorder="1" applyAlignment="1">
      <alignment horizontal="left" vertical="center"/>
    </xf>
    <xf numFmtId="38" fontId="30" fillId="2" borderId="27" xfId="3" applyFont="1" applyFill="1" applyBorder="1" applyAlignment="1" applyProtection="1">
      <alignment horizontal="center" vertical="center"/>
    </xf>
    <xf numFmtId="38" fontId="31" fillId="2" borderId="27" xfId="3" applyFont="1" applyFill="1" applyBorder="1" applyAlignment="1" applyProtection="1">
      <alignment horizontal="center" vertical="center"/>
    </xf>
    <xf numFmtId="0" fontId="57" fillId="2" borderId="27" xfId="2" applyFont="1" applyFill="1" applyBorder="1" applyAlignment="1">
      <alignment horizontal="center" vertical="center"/>
    </xf>
    <xf numFmtId="182" fontId="54" fillId="0" borderId="114" xfId="1" applyNumberFormat="1" applyFont="1" applyFill="1" applyBorder="1" applyAlignment="1" applyProtection="1">
      <alignment horizontal="right" vertical="center" shrinkToFit="1"/>
    </xf>
    <xf numFmtId="182" fontId="54" fillId="0" borderId="118" xfId="1" applyNumberFormat="1" applyFont="1" applyFill="1" applyBorder="1" applyAlignment="1" applyProtection="1">
      <alignment horizontal="right" vertical="center" shrinkToFit="1"/>
    </xf>
    <xf numFmtId="0" fontId="54" fillId="0" borderId="24" xfId="2" applyFont="1" applyBorder="1" applyAlignment="1">
      <alignment horizontal="center" vertical="center"/>
    </xf>
    <xf numFmtId="0" fontId="54" fillId="0" borderId="27" xfId="2" applyFont="1" applyBorder="1" applyAlignment="1">
      <alignment horizontal="center" vertical="center"/>
    </xf>
    <xf numFmtId="49" fontId="54" fillId="0" borderId="27" xfId="2" applyNumberFormat="1" applyFont="1" applyBorder="1" applyAlignment="1">
      <alignment horizontal="left" vertical="center"/>
    </xf>
    <xf numFmtId="0" fontId="54" fillId="0" borderId="27" xfId="2" applyFont="1" applyBorder="1" applyAlignment="1">
      <alignment horizontal="left" vertical="center"/>
    </xf>
    <xf numFmtId="0" fontId="54" fillId="0" borderId="25" xfId="2" applyFont="1" applyBorder="1" applyAlignment="1">
      <alignment horizontal="left" vertical="center"/>
    </xf>
    <xf numFmtId="0" fontId="54" fillId="0" borderId="26" xfId="2" applyFont="1" applyBorder="1" applyAlignment="1">
      <alignment horizontal="left" vertical="center" shrinkToFit="1"/>
    </xf>
    <xf numFmtId="0" fontId="54" fillId="0" borderId="84" xfId="2" applyFont="1" applyBorder="1" applyAlignment="1">
      <alignment horizontal="left" vertical="center" shrinkToFit="1"/>
    </xf>
    <xf numFmtId="0" fontId="54" fillId="0" borderId="114" xfId="2" applyFont="1" applyBorder="1" applyAlignment="1">
      <alignment horizontal="right" vertical="center" shrinkToFit="1"/>
    </xf>
    <xf numFmtId="0" fontId="54" fillId="0" borderId="84" xfId="2" applyFont="1" applyBorder="1" applyAlignment="1">
      <alignment horizontal="right" vertical="center" shrinkToFit="1"/>
    </xf>
    <xf numFmtId="38" fontId="54" fillId="0" borderId="27" xfId="1" applyFont="1" applyFill="1" applyBorder="1" applyAlignment="1" applyProtection="1">
      <alignment horizontal="right" vertical="center" shrinkToFit="1"/>
    </xf>
    <xf numFmtId="38" fontId="54" fillId="0" borderId="114" xfId="1" applyFont="1" applyFill="1" applyBorder="1" applyAlignment="1" applyProtection="1">
      <alignment horizontal="right" vertical="center" shrinkToFit="1"/>
    </xf>
    <xf numFmtId="38" fontId="54" fillId="0" borderId="84" xfId="1" applyFont="1" applyFill="1" applyBorder="1" applyAlignment="1" applyProtection="1">
      <alignment horizontal="right" vertical="center" shrinkToFit="1"/>
    </xf>
    <xf numFmtId="38" fontId="54" fillId="0" borderId="86" xfId="1" applyFont="1" applyFill="1" applyBorder="1" applyAlignment="1" applyProtection="1">
      <alignment horizontal="right" vertical="center" shrinkToFit="1"/>
    </xf>
    <xf numFmtId="0" fontId="54" fillId="0" borderId="93" xfId="2" applyFont="1" applyBorder="1" applyAlignment="1">
      <alignment horizontal="center" vertical="center"/>
    </xf>
    <xf numFmtId="0" fontId="54" fillId="0" borderId="23" xfId="2" applyFont="1" applyBorder="1" applyAlignment="1">
      <alignment horizontal="center" vertical="center"/>
    </xf>
    <xf numFmtId="0" fontId="54" fillId="0" borderId="133" xfId="2" applyFont="1" applyBorder="1" applyAlignment="1">
      <alignment horizontal="left" vertical="center"/>
    </xf>
    <xf numFmtId="0" fontId="54" fillId="0" borderId="134" xfId="2" applyFont="1" applyBorder="1" applyAlignment="1">
      <alignment horizontal="left" vertical="center"/>
    </xf>
    <xf numFmtId="0" fontId="54" fillId="0" borderId="26" xfId="2" applyFont="1" applyFill="1" applyBorder="1" applyAlignment="1" applyProtection="1">
      <alignment horizontal="left" vertical="center" shrinkToFit="1"/>
      <protection locked="0"/>
    </xf>
    <xf numFmtId="0" fontId="54" fillId="0" borderId="84" xfId="2" applyFont="1" applyFill="1" applyBorder="1" applyAlignment="1" applyProtection="1">
      <alignment horizontal="left" vertical="center" shrinkToFit="1"/>
      <protection locked="0"/>
    </xf>
    <xf numFmtId="0" fontId="54" fillId="4" borderId="114" xfId="2" applyFont="1" applyFill="1" applyBorder="1" applyAlignment="1" applyProtection="1">
      <alignment horizontal="center" vertical="center" shrinkToFit="1"/>
      <protection locked="0"/>
    </xf>
    <xf numFmtId="0" fontId="54" fillId="4" borderId="84" xfId="2" applyFont="1" applyFill="1" applyBorder="1" applyAlignment="1" applyProtection="1">
      <alignment horizontal="center" vertical="center" shrinkToFit="1"/>
      <protection locked="0"/>
    </xf>
    <xf numFmtId="38" fontId="54" fillId="0" borderId="27" xfId="1" applyFont="1" applyFill="1" applyBorder="1" applyAlignment="1" applyProtection="1">
      <alignment horizontal="center" vertical="center" shrinkToFit="1"/>
    </xf>
    <xf numFmtId="0" fontId="54" fillId="0" borderId="111" xfId="2" applyFont="1" applyBorder="1" applyAlignment="1">
      <alignment horizontal="left" vertical="center"/>
    </xf>
    <xf numFmtId="49" fontId="54" fillId="0" borderId="111" xfId="2" applyNumberFormat="1" applyFont="1" applyBorder="1" applyAlignment="1">
      <alignment horizontal="left" vertical="center"/>
    </xf>
    <xf numFmtId="0" fontId="54" fillId="0" borderId="28" xfId="2" applyFont="1" applyBorder="1" applyAlignment="1">
      <alignment horizontal="center" vertical="center"/>
    </xf>
    <xf numFmtId="0" fontId="54" fillId="0" borderId="94" xfId="2" applyFont="1" applyBorder="1" applyAlignment="1">
      <alignment horizontal="center" vertical="center"/>
    </xf>
    <xf numFmtId="0" fontId="54" fillId="0" borderId="94" xfId="2" applyFont="1" applyBorder="1" applyAlignment="1">
      <alignment horizontal="left" vertical="center"/>
    </xf>
    <xf numFmtId="0" fontId="54" fillId="0" borderId="95" xfId="2" applyFont="1" applyBorder="1" applyAlignment="1">
      <alignment horizontal="left" vertical="center"/>
    </xf>
    <xf numFmtId="0" fontId="54" fillId="0" borderId="15" xfId="2" applyFont="1" applyBorder="1" applyAlignment="1">
      <alignment horizontal="center" vertical="center"/>
    </xf>
    <xf numFmtId="0" fontId="54" fillId="0" borderId="80" xfId="2" applyFont="1" applyBorder="1" applyAlignment="1">
      <alignment horizontal="center" vertical="center"/>
    </xf>
    <xf numFmtId="0" fontId="54" fillId="0" borderId="82" xfId="2" applyFont="1" applyBorder="1" applyAlignment="1">
      <alignment horizontal="center" vertical="center"/>
    </xf>
    <xf numFmtId="0" fontId="54" fillId="0" borderId="81" xfId="2" applyFont="1" applyBorder="1" applyAlignment="1">
      <alignment horizontal="right" vertical="center"/>
    </xf>
    <xf numFmtId="0" fontId="54" fillId="0" borderId="82" xfId="2" applyFont="1" applyBorder="1" applyAlignment="1">
      <alignment horizontal="right" vertical="center"/>
    </xf>
    <xf numFmtId="186" fontId="54" fillId="0" borderId="32" xfId="2" applyNumberFormat="1" applyFont="1" applyBorder="1" applyAlignment="1">
      <alignment horizontal="right" vertical="center"/>
    </xf>
    <xf numFmtId="182" fontId="54" fillId="0" borderId="81" xfId="1" applyNumberFormat="1" applyFont="1" applyFill="1" applyBorder="1" applyAlignment="1" applyProtection="1">
      <alignment horizontal="right" vertical="center" shrinkToFit="1"/>
    </xf>
    <xf numFmtId="182" fontId="54" fillId="0" borderId="80" xfId="1" applyNumberFormat="1" applyFont="1" applyFill="1" applyBorder="1" applyAlignment="1" applyProtection="1">
      <alignment horizontal="right" vertical="center" shrinkToFit="1"/>
    </xf>
    <xf numFmtId="182" fontId="54" fillId="0" borderId="82" xfId="1" applyNumberFormat="1" applyFont="1" applyFill="1" applyBorder="1" applyAlignment="1" applyProtection="1">
      <alignment horizontal="right" vertical="center" shrinkToFit="1"/>
    </xf>
    <xf numFmtId="182" fontId="54" fillId="0" borderId="119" xfId="1" applyNumberFormat="1" applyFont="1" applyFill="1" applyBorder="1" applyAlignment="1" applyProtection="1">
      <alignment horizontal="right" vertical="center" shrinkToFit="1"/>
    </xf>
    <xf numFmtId="0" fontId="54" fillId="0" borderId="151" xfId="2" applyFont="1" applyFill="1" applyBorder="1" applyAlignment="1">
      <alignment horizontal="center" vertical="center"/>
    </xf>
    <xf numFmtId="0" fontId="54" fillId="0" borderId="84" xfId="2" applyFont="1" applyFill="1" applyBorder="1" applyAlignment="1">
      <alignment horizontal="center" vertical="center"/>
    </xf>
    <xf numFmtId="0" fontId="54" fillId="0" borderId="86" xfId="2" applyFont="1" applyFill="1" applyBorder="1" applyAlignment="1">
      <alignment horizontal="center" vertical="center"/>
    </xf>
    <xf numFmtId="188" fontId="54" fillId="0" borderId="114" xfId="1" applyNumberFormat="1" applyFont="1" applyFill="1" applyBorder="1" applyAlignment="1" applyProtection="1">
      <alignment horizontal="right" vertical="center"/>
    </xf>
    <xf numFmtId="188" fontId="54" fillId="0" borderId="84" xfId="1" applyNumberFormat="1" applyFont="1" applyFill="1" applyBorder="1" applyAlignment="1" applyProtection="1">
      <alignment horizontal="right" vertical="center"/>
    </xf>
    <xf numFmtId="188" fontId="54" fillId="0" borderId="86" xfId="1" applyNumberFormat="1" applyFont="1" applyFill="1" applyBorder="1" applyAlignment="1" applyProtection="1">
      <alignment horizontal="right" vertical="center"/>
    </xf>
    <xf numFmtId="38" fontId="54" fillId="0" borderId="114" xfId="1" applyFont="1" applyFill="1" applyBorder="1" applyAlignment="1" applyProtection="1">
      <alignment horizontal="center" vertical="center" shrinkToFit="1"/>
    </xf>
    <xf numFmtId="38" fontId="54" fillId="0" borderId="84" xfId="1" applyFont="1" applyFill="1" applyBorder="1" applyAlignment="1" applyProtection="1">
      <alignment horizontal="center" vertical="center" shrinkToFit="1"/>
    </xf>
    <xf numFmtId="38" fontId="54" fillId="0" borderId="107" xfId="1" applyFont="1" applyFill="1" applyBorder="1" applyAlignment="1" applyProtection="1">
      <alignment horizontal="center" vertical="center" shrinkToFit="1"/>
    </xf>
    <xf numFmtId="0" fontId="54" fillId="0" borderId="79" xfId="2" applyFont="1" applyFill="1" applyBorder="1" applyAlignment="1">
      <alignment horizontal="center" vertical="center"/>
    </xf>
    <xf numFmtId="0" fontId="54" fillId="0" borderId="77" xfId="2" applyFont="1" applyFill="1" applyBorder="1" applyAlignment="1">
      <alignment horizontal="center" vertical="center"/>
    </xf>
    <xf numFmtId="0" fontId="54" fillId="0" borderId="83" xfId="2" applyFont="1" applyFill="1" applyBorder="1" applyAlignment="1">
      <alignment horizontal="center" vertical="center"/>
    </xf>
    <xf numFmtId="38" fontId="54" fillId="0" borderId="110" xfId="1" applyFont="1" applyFill="1" applyBorder="1" applyAlignment="1" applyProtection="1">
      <alignment horizontal="right" vertical="center"/>
    </xf>
    <xf numFmtId="38" fontId="54" fillId="0" borderId="77" xfId="1" applyFont="1" applyFill="1" applyBorder="1" applyAlignment="1" applyProtection="1">
      <alignment horizontal="right" vertical="center"/>
    </xf>
    <xf numFmtId="38" fontId="54" fillId="0" borderId="83" xfId="1" applyFont="1" applyFill="1" applyBorder="1" applyAlignment="1" applyProtection="1">
      <alignment horizontal="right" vertical="center"/>
    </xf>
    <xf numFmtId="38" fontId="54" fillId="0" borderId="110" xfId="1" applyFont="1" applyFill="1" applyBorder="1" applyAlignment="1" applyProtection="1">
      <alignment horizontal="right" vertical="center" shrinkToFit="1"/>
    </xf>
    <xf numFmtId="38" fontId="54" fillId="0" borderId="150" xfId="1" applyFont="1" applyFill="1" applyBorder="1" applyAlignment="1" applyProtection="1">
      <alignment horizontal="right" vertical="center" shrinkToFit="1"/>
    </xf>
    <xf numFmtId="0" fontId="54" fillId="0" borderId="120" xfId="2" applyFont="1" applyFill="1" applyBorder="1" applyAlignment="1">
      <alignment horizontal="center" vertical="center"/>
    </xf>
    <xf numFmtId="0" fontId="54" fillId="0" borderId="78" xfId="2" applyFont="1" applyFill="1" applyBorder="1" applyAlignment="1">
      <alignment horizontal="center" vertical="center"/>
    </xf>
    <xf numFmtId="0" fontId="54" fillId="0" borderId="121" xfId="2" applyFont="1" applyFill="1" applyBorder="1" applyAlignment="1">
      <alignment horizontal="center" vertical="center"/>
    </xf>
    <xf numFmtId="0" fontId="54" fillId="0" borderId="123" xfId="2" applyFont="1" applyFill="1" applyBorder="1" applyAlignment="1">
      <alignment horizontal="center" vertical="center"/>
    </xf>
    <xf numFmtId="0" fontId="54" fillId="0" borderId="0" xfId="2" applyFont="1" applyFill="1" applyAlignment="1">
      <alignment horizontal="center" vertical="center"/>
    </xf>
    <xf numFmtId="0" fontId="54" fillId="0" borderId="4" xfId="2" applyFont="1" applyFill="1" applyBorder="1" applyAlignment="1">
      <alignment horizontal="center" vertical="center"/>
    </xf>
    <xf numFmtId="0" fontId="54" fillId="0" borderId="105" xfId="2" applyFont="1" applyFill="1" applyBorder="1" applyAlignment="1">
      <alignment horizontal="right" vertical="center"/>
    </xf>
    <xf numFmtId="0" fontId="54" fillId="0" borderId="103" xfId="2" applyFont="1" applyFill="1" applyBorder="1" applyAlignment="1">
      <alignment horizontal="right" vertical="center"/>
    </xf>
    <xf numFmtId="0" fontId="54" fillId="0" borderId="104" xfId="2" applyFont="1" applyFill="1" applyBorder="1" applyAlignment="1">
      <alignment horizontal="right" vertical="center"/>
    </xf>
    <xf numFmtId="38" fontId="54" fillId="0" borderId="137" xfId="1" applyFont="1" applyFill="1" applyBorder="1" applyAlignment="1" applyProtection="1">
      <alignment horizontal="right" vertical="center"/>
    </xf>
    <xf numFmtId="38" fontId="54" fillId="0" borderId="78" xfId="1" applyFont="1" applyFill="1" applyBorder="1" applyAlignment="1" applyProtection="1">
      <alignment horizontal="right" vertical="center"/>
    </xf>
    <xf numFmtId="38" fontId="54" fillId="0" borderId="121" xfId="1" applyFont="1" applyFill="1" applyBorder="1" applyAlignment="1" applyProtection="1">
      <alignment horizontal="right" vertical="center"/>
    </xf>
    <xf numFmtId="38" fontId="54" fillId="0" borderId="105" xfId="1" applyFont="1" applyFill="1" applyBorder="1" applyAlignment="1" applyProtection="1">
      <alignment horizontal="right" vertical="center" shrinkToFit="1"/>
    </xf>
    <xf numFmtId="38" fontId="54" fillId="0" borderId="106" xfId="1" applyFont="1" applyFill="1" applyBorder="1" applyAlignment="1" applyProtection="1">
      <alignment horizontal="right" vertical="center" shrinkToFit="1"/>
    </xf>
    <xf numFmtId="9" fontId="54" fillId="0" borderId="114" xfId="2" applyNumberFormat="1" applyFont="1" applyFill="1" applyBorder="1" applyAlignment="1">
      <alignment horizontal="right" vertical="center"/>
    </xf>
    <xf numFmtId="9" fontId="54" fillId="0" borderId="84" xfId="2" applyNumberFormat="1" applyFont="1" applyFill="1" applyBorder="1" applyAlignment="1">
      <alignment horizontal="right" vertical="center"/>
    </xf>
    <xf numFmtId="9" fontId="54" fillId="0" borderId="86" xfId="2" applyNumberFormat="1" applyFont="1" applyFill="1" applyBorder="1" applyAlignment="1">
      <alignment horizontal="right" vertical="center"/>
    </xf>
    <xf numFmtId="38" fontId="54" fillId="0" borderId="114" xfId="1" applyFont="1" applyFill="1" applyBorder="1" applyAlignment="1" applyProtection="1">
      <alignment horizontal="right" vertical="center"/>
    </xf>
    <xf numFmtId="38" fontId="54" fillId="0" borderId="84" xfId="1" applyFont="1" applyFill="1" applyBorder="1" applyAlignment="1" applyProtection="1">
      <alignment horizontal="right" vertical="center"/>
    </xf>
    <xf numFmtId="38" fontId="54" fillId="0" borderId="86" xfId="1" applyFont="1" applyFill="1" applyBorder="1" applyAlignment="1" applyProtection="1">
      <alignment horizontal="right" vertical="center"/>
    </xf>
    <xf numFmtId="38" fontId="54" fillId="0" borderId="107" xfId="1" applyFont="1" applyFill="1" applyBorder="1" applyAlignment="1" applyProtection="1">
      <alignment horizontal="right" vertical="center" shrinkToFit="1"/>
    </xf>
    <xf numFmtId="9" fontId="54" fillId="0" borderId="3" xfId="2" applyNumberFormat="1" applyFont="1" applyFill="1" applyBorder="1" applyAlignment="1">
      <alignment horizontal="right" vertical="center"/>
    </xf>
    <xf numFmtId="9" fontId="54" fillId="0" borderId="0" xfId="2" applyNumberFormat="1" applyFont="1" applyFill="1" applyAlignment="1">
      <alignment horizontal="right" vertical="center"/>
    </xf>
    <xf numFmtId="9" fontId="54" fillId="0" borderId="4" xfId="2" applyNumberFormat="1" applyFont="1" applyFill="1" applyBorder="1" applyAlignment="1">
      <alignment horizontal="right" vertical="center"/>
    </xf>
    <xf numFmtId="38" fontId="54" fillId="0" borderId="3" xfId="1" applyFont="1" applyFill="1" applyBorder="1" applyAlignment="1" applyProtection="1">
      <alignment horizontal="right" vertical="center"/>
    </xf>
    <xf numFmtId="38" fontId="54" fillId="0" borderId="0" xfId="1" applyFont="1" applyFill="1" applyBorder="1" applyAlignment="1" applyProtection="1">
      <alignment horizontal="right" vertical="center"/>
    </xf>
    <xf numFmtId="38" fontId="54" fillId="0" borderId="4" xfId="1" applyFont="1" applyFill="1" applyBorder="1" applyAlignment="1" applyProtection="1">
      <alignment horizontal="right" vertical="center"/>
    </xf>
    <xf numFmtId="38" fontId="54" fillId="0" borderId="148" xfId="1" applyFont="1" applyFill="1" applyBorder="1" applyAlignment="1" applyProtection="1">
      <alignment horizontal="right" vertical="center" shrinkToFit="1"/>
    </xf>
    <xf numFmtId="38" fontId="54" fillId="0" borderId="149" xfId="1" applyFont="1" applyFill="1" applyBorder="1" applyAlignment="1" applyProtection="1">
      <alignment horizontal="right" vertical="center" shrinkToFit="1"/>
    </xf>
    <xf numFmtId="0" fontId="54" fillId="0" borderId="125" xfId="2" applyFont="1" applyFill="1" applyBorder="1" applyAlignment="1">
      <alignment horizontal="center" vertical="center"/>
    </xf>
    <xf numFmtId="0" fontId="54" fillId="0" borderId="126" xfId="2" applyFont="1" applyFill="1" applyBorder="1" applyAlignment="1">
      <alignment horizontal="center" vertical="center"/>
    </xf>
    <xf numFmtId="0" fontId="54" fillId="0" borderId="127" xfId="2" applyFont="1" applyFill="1" applyBorder="1" applyAlignment="1">
      <alignment horizontal="center" vertical="center"/>
    </xf>
    <xf numFmtId="0" fontId="54" fillId="0" borderId="124" xfId="2" applyFont="1" applyFill="1" applyBorder="1" applyAlignment="1">
      <alignment horizontal="center" vertical="center"/>
    </xf>
    <xf numFmtId="0" fontId="54" fillId="0" borderId="6" xfId="2" applyFont="1" applyFill="1" applyBorder="1" applyAlignment="1">
      <alignment horizontal="center" vertical="center"/>
    </xf>
    <xf numFmtId="0" fontId="54" fillId="0" borderId="8" xfId="2" applyFont="1" applyFill="1" applyBorder="1" applyAlignment="1">
      <alignment horizontal="center" vertical="center"/>
    </xf>
    <xf numFmtId="9" fontId="54" fillId="0" borderId="10" xfId="2" applyNumberFormat="1" applyFont="1" applyFill="1" applyBorder="1" applyAlignment="1">
      <alignment horizontal="right" vertical="center"/>
    </xf>
    <xf numFmtId="9" fontId="54" fillId="0" borderId="6" xfId="2" applyNumberFormat="1" applyFont="1" applyFill="1" applyBorder="1" applyAlignment="1">
      <alignment horizontal="right" vertical="center"/>
    </xf>
    <xf numFmtId="9" fontId="54" fillId="0" borderId="8" xfId="2" applyNumberFormat="1" applyFont="1" applyFill="1" applyBorder="1" applyAlignment="1">
      <alignment horizontal="right" vertical="center"/>
    </xf>
    <xf numFmtId="38" fontId="54" fillId="0" borderId="29" xfId="1" applyFont="1" applyFill="1" applyBorder="1" applyAlignment="1" applyProtection="1">
      <alignment horizontal="right" vertical="center"/>
    </xf>
    <xf numFmtId="38" fontId="54" fillId="0" borderId="153" xfId="1" applyFont="1" applyFill="1" applyBorder="1" applyAlignment="1" applyProtection="1">
      <alignment horizontal="right" vertical="center"/>
    </xf>
    <xf numFmtId="38" fontId="54" fillId="0" borderId="160" xfId="1" applyFont="1" applyFill="1" applyBorder="1" applyAlignment="1" applyProtection="1">
      <alignment horizontal="right" vertical="center"/>
    </xf>
    <xf numFmtId="38" fontId="54" fillId="0" borderId="29" xfId="1" applyFont="1" applyFill="1" applyBorder="1" applyAlignment="1" applyProtection="1">
      <alignment horizontal="right" vertical="center" shrinkToFit="1"/>
    </xf>
    <xf numFmtId="38" fontId="54" fillId="0" borderId="161" xfId="1" applyFont="1" applyFill="1" applyBorder="1" applyAlignment="1" applyProtection="1">
      <alignment horizontal="right" vertical="center" shrinkToFit="1"/>
    </xf>
    <xf numFmtId="0" fontId="54" fillId="0" borderId="157" xfId="2" applyFont="1" applyBorder="1" applyAlignment="1">
      <alignment horizontal="center" vertical="center"/>
    </xf>
    <xf numFmtId="0" fontId="54" fillId="0" borderId="158" xfId="2" applyFont="1" applyBorder="1" applyAlignment="1">
      <alignment horizontal="center" vertical="center"/>
    </xf>
    <xf numFmtId="0" fontId="54" fillId="4" borderId="158" xfId="4" applyFont="1" applyFill="1" applyBorder="1" applyAlignment="1" applyProtection="1">
      <alignment horizontal="left" vertical="center" shrinkToFit="1"/>
      <protection locked="0"/>
    </xf>
    <xf numFmtId="0" fontId="54" fillId="4" borderId="159" xfId="4" applyFont="1" applyFill="1" applyBorder="1" applyAlignment="1" applyProtection="1">
      <alignment horizontal="left" vertical="center" shrinkToFit="1"/>
      <protection locked="0"/>
    </xf>
    <xf numFmtId="0" fontId="54" fillId="0" borderId="125" xfId="2" applyFont="1" applyBorder="1" applyAlignment="1">
      <alignment horizontal="center" vertical="center"/>
    </xf>
    <xf numFmtId="0" fontId="54" fillId="0" borderId="126" xfId="2" applyFont="1" applyBorder="1" applyAlignment="1">
      <alignment horizontal="center" vertical="center"/>
    </xf>
    <xf numFmtId="0" fontId="54" fillId="0" borderId="127" xfId="2" applyFont="1" applyBorder="1" applyAlignment="1">
      <alignment horizontal="center" vertical="center"/>
    </xf>
    <xf numFmtId="38" fontId="54" fillId="0" borderId="128" xfId="1" applyFont="1" applyBorder="1" applyAlignment="1" applyProtection="1">
      <alignment horizontal="right" vertical="center"/>
    </xf>
    <xf numFmtId="38" fontId="54" fillId="0" borderId="126" xfId="1" applyFont="1" applyBorder="1" applyAlignment="1" applyProtection="1">
      <alignment horizontal="right" vertical="center"/>
    </xf>
    <xf numFmtId="38" fontId="54" fillId="0" borderId="127" xfId="1" applyFont="1" applyBorder="1" applyAlignment="1" applyProtection="1">
      <alignment horizontal="right" vertical="center"/>
    </xf>
    <xf numFmtId="38" fontId="54" fillId="0" borderId="128" xfId="1" applyFont="1" applyBorder="1" applyAlignment="1" applyProtection="1">
      <alignment horizontal="right" vertical="center" shrinkToFit="1"/>
    </xf>
    <xf numFmtId="38" fontId="54" fillId="0" borderId="130" xfId="1" applyFont="1" applyBorder="1" applyAlignment="1" applyProtection="1">
      <alignment horizontal="right" vertical="center" shrinkToFit="1"/>
    </xf>
    <xf numFmtId="38" fontId="54" fillId="0" borderId="114" xfId="1" applyFont="1" applyBorder="1" applyAlignment="1" applyProtection="1">
      <alignment horizontal="center" vertical="center" shrinkToFit="1"/>
    </xf>
    <xf numFmtId="38" fontId="54" fillId="0" borderId="84" xfId="1" applyFont="1" applyBorder="1" applyAlignment="1" applyProtection="1">
      <alignment horizontal="center" vertical="center" shrinkToFit="1"/>
    </xf>
    <xf numFmtId="38" fontId="54" fillId="0" borderId="107" xfId="1" applyFont="1" applyBorder="1" applyAlignment="1" applyProtection="1">
      <alignment horizontal="center" vertical="center" shrinkToFit="1"/>
    </xf>
    <xf numFmtId="0" fontId="54" fillId="0" borderId="151" xfId="2" applyFont="1" applyBorder="1" applyAlignment="1">
      <alignment horizontal="center" vertical="center"/>
    </xf>
    <xf numFmtId="0" fontId="54" fillId="0" borderId="84" xfId="2" applyFont="1" applyBorder="1" applyAlignment="1">
      <alignment horizontal="center" vertical="center"/>
    </xf>
    <xf numFmtId="0" fontId="54" fillId="0" borderId="86" xfId="2" applyFont="1" applyBorder="1" applyAlignment="1">
      <alignment horizontal="center" vertical="center"/>
    </xf>
    <xf numFmtId="182" fontId="54" fillId="4" borderId="114" xfId="1" applyNumberFormat="1" applyFont="1" applyFill="1" applyBorder="1" applyAlignment="1" applyProtection="1">
      <alignment horizontal="right" vertical="center"/>
      <protection locked="0"/>
    </xf>
    <xf numFmtId="182" fontId="54" fillId="4" borderId="84" xfId="1" applyNumberFormat="1" applyFont="1" applyFill="1" applyBorder="1" applyAlignment="1" applyProtection="1">
      <alignment horizontal="right" vertical="center"/>
      <protection locked="0"/>
    </xf>
    <xf numFmtId="182" fontId="54" fillId="4" borderId="86" xfId="1" applyNumberFormat="1" applyFont="1" applyFill="1" applyBorder="1" applyAlignment="1" applyProtection="1">
      <alignment horizontal="right" vertical="center"/>
      <protection locked="0"/>
    </xf>
    <xf numFmtId="0" fontId="54" fillId="0" borderId="79" xfId="2" applyFont="1" applyBorder="1" applyAlignment="1">
      <alignment horizontal="center" vertical="center"/>
    </xf>
    <xf numFmtId="0" fontId="54" fillId="0" borderId="77" xfId="2" applyFont="1" applyBorder="1" applyAlignment="1">
      <alignment horizontal="center" vertical="center"/>
    </xf>
    <xf numFmtId="0" fontId="54" fillId="0" borderId="83" xfId="2" applyFont="1" applyBorder="1" applyAlignment="1">
      <alignment horizontal="center" vertical="center"/>
    </xf>
    <xf numFmtId="38" fontId="54" fillId="0" borderId="110" xfId="1" applyFont="1" applyBorder="1" applyAlignment="1" applyProtection="1">
      <alignment horizontal="right" vertical="center"/>
    </xf>
    <xf numFmtId="38" fontId="54" fillId="0" borderId="77" xfId="1" applyFont="1" applyBorder="1" applyAlignment="1" applyProtection="1">
      <alignment horizontal="right" vertical="center"/>
    </xf>
    <xf numFmtId="38" fontId="54" fillId="0" borderId="83" xfId="1" applyFont="1" applyBorder="1" applyAlignment="1" applyProtection="1">
      <alignment horizontal="right" vertical="center"/>
    </xf>
    <xf numFmtId="38" fontId="54" fillId="0" borderId="110" xfId="1" applyFont="1" applyBorder="1" applyAlignment="1" applyProtection="1">
      <alignment horizontal="right" vertical="center" shrinkToFit="1"/>
    </xf>
    <xf numFmtId="38" fontId="54" fillId="0" borderId="150" xfId="1" applyFont="1" applyBorder="1" applyAlignment="1" applyProtection="1">
      <alignment horizontal="right" vertical="center" shrinkToFit="1"/>
    </xf>
    <xf numFmtId="0" fontId="54" fillId="0" borderId="120" xfId="2" applyFont="1" applyBorder="1" applyAlignment="1">
      <alignment horizontal="center" vertical="center"/>
    </xf>
    <xf numFmtId="0" fontId="54" fillId="0" borderId="78" xfId="2" applyFont="1" applyBorder="1" applyAlignment="1">
      <alignment horizontal="center" vertical="center"/>
    </xf>
    <xf numFmtId="0" fontId="54" fillId="0" borderId="121" xfId="2" applyFont="1" applyBorder="1" applyAlignment="1">
      <alignment horizontal="center" vertical="center"/>
    </xf>
    <xf numFmtId="0" fontId="54" fillId="0" borderId="123" xfId="2" applyFont="1" applyBorder="1" applyAlignment="1">
      <alignment horizontal="center" vertical="center"/>
    </xf>
    <xf numFmtId="0" fontId="54" fillId="0" borderId="0" xfId="2" applyFont="1" applyAlignment="1">
      <alignment horizontal="center" vertical="center"/>
    </xf>
    <xf numFmtId="0" fontId="54" fillId="0" borderId="4" xfId="2" applyFont="1" applyBorder="1" applyAlignment="1">
      <alignment horizontal="center" vertical="center"/>
    </xf>
    <xf numFmtId="0" fontId="54" fillId="0" borderId="124" xfId="2" applyFont="1" applyBorder="1" applyAlignment="1">
      <alignment horizontal="center" vertical="center"/>
    </xf>
    <xf numFmtId="0" fontId="54" fillId="0" borderId="6" xfId="2" applyFont="1" applyBorder="1" applyAlignment="1">
      <alignment horizontal="center" vertical="center"/>
    </xf>
    <xf numFmtId="0" fontId="54" fillId="0" borderId="8" xfId="2" applyFont="1" applyBorder="1" applyAlignment="1">
      <alignment horizontal="center" vertical="center"/>
    </xf>
    <xf numFmtId="0" fontId="54" fillId="0" borderId="105" xfId="2" applyFont="1" applyBorder="1" applyAlignment="1">
      <alignment horizontal="right" vertical="center"/>
    </xf>
    <xf numFmtId="0" fontId="54" fillId="0" borderId="103" xfId="2" applyFont="1" applyBorder="1" applyAlignment="1">
      <alignment horizontal="right" vertical="center"/>
    </xf>
    <xf numFmtId="0" fontId="54" fillId="0" borderId="104" xfId="2" applyFont="1" applyBorder="1" applyAlignment="1">
      <alignment horizontal="right" vertical="center"/>
    </xf>
    <xf numFmtId="38" fontId="54" fillId="0" borderId="105" xfId="1" applyFont="1" applyBorder="1" applyAlignment="1" applyProtection="1">
      <alignment horizontal="right" vertical="center"/>
    </xf>
    <xf numFmtId="38" fontId="54" fillId="0" borderId="103" xfId="1" applyFont="1" applyBorder="1" applyAlignment="1" applyProtection="1">
      <alignment horizontal="right" vertical="center"/>
    </xf>
    <xf numFmtId="38" fontId="54" fillId="0" borderId="104" xfId="1" applyFont="1" applyBorder="1" applyAlignment="1" applyProtection="1">
      <alignment horizontal="right" vertical="center"/>
    </xf>
    <xf numFmtId="38" fontId="54" fillId="0" borderId="137" xfId="1" applyFont="1" applyBorder="1" applyAlignment="1" applyProtection="1">
      <alignment horizontal="right" vertical="center" shrinkToFit="1"/>
    </xf>
    <xf numFmtId="38" fontId="54" fillId="0" borderId="144" xfId="1" applyFont="1" applyBorder="1" applyAlignment="1" applyProtection="1">
      <alignment horizontal="right" vertical="center" shrinkToFit="1"/>
    </xf>
    <xf numFmtId="9" fontId="54" fillId="0" borderId="114" xfId="2" applyNumberFormat="1" applyFont="1" applyBorder="1" applyAlignment="1">
      <alignment horizontal="right" vertical="center"/>
    </xf>
    <xf numFmtId="9" fontId="54" fillId="0" borderId="84" xfId="2" applyNumberFormat="1" applyFont="1" applyBorder="1" applyAlignment="1">
      <alignment horizontal="right" vertical="center"/>
    </xf>
    <xf numFmtId="9" fontId="54" fillId="0" borderId="86" xfId="2" applyNumberFormat="1" applyFont="1" applyBorder="1" applyAlignment="1">
      <alignment horizontal="right" vertical="center"/>
    </xf>
    <xf numFmtId="38" fontId="54" fillId="0" borderId="114" xfId="1" applyFont="1" applyBorder="1" applyAlignment="1" applyProtection="1">
      <alignment horizontal="right" vertical="center"/>
    </xf>
    <xf numFmtId="38" fontId="54" fillId="0" borderId="84" xfId="1" applyFont="1" applyBorder="1" applyAlignment="1" applyProtection="1">
      <alignment horizontal="right" vertical="center"/>
    </xf>
    <xf numFmtId="38" fontId="54" fillId="0" borderId="86" xfId="1" applyFont="1" applyBorder="1" applyAlignment="1" applyProtection="1">
      <alignment horizontal="right" vertical="center"/>
    </xf>
    <xf numFmtId="38" fontId="54" fillId="0" borderId="114" xfId="1" applyFont="1" applyBorder="1" applyAlignment="1" applyProtection="1">
      <alignment horizontal="right" vertical="center" shrinkToFit="1"/>
    </xf>
    <xf numFmtId="38" fontId="54" fillId="0" borderId="107" xfId="1" applyFont="1" applyBorder="1" applyAlignment="1" applyProtection="1">
      <alignment horizontal="right" vertical="center" shrinkToFit="1"/>
    </xf>
    <xf numFmtId="9" fontId="54" fillId="0" borderId="10" xfId="2" applyNumberFormat="1" applyFont="1" applyBorder="1" applyAlignment="1">
      <alignment horizontal="right" vertical="center"/>
    </xf>
    <xf numFmtId="9" fontId="54" fillId="0" borderId="6" xfId="2" applyNumberFormat="1" applyFont="1" applyBorder="1" applyAlignment="1">
      <alignment horizontal="right" vertical="center"/>
    </xf>
    <xf numFmtId="9" fontId="54" fillId="0" borderId="8" xfId="2" applyNumberFormat="1" applyFont="1" applyBorder="1" applyAlignment="1">
      <alignment horizontal="right" vertical="center"/>
    </xf>
    <xf numFmtId="38" fontId="54" fillId="0" borderId="115" xfId="1" applyFont="1" applyBorder="1" applyAlignment="1" applyProtection="1">
      <alignment horizontal="right" vertical="center"/>
    </xf>
    <xf numFmtId="38" fontId="54" fillId="0" borderId="131" xfId="1" applyFont="1" applyBorder="1" applyAlignment="1" applyProtection="1">
      <alignment horizontal="right" vertical="center"/>
    </xf>
    <xf numFmtId="38" fontId="54" fillId="0" borderId="116" xfId="1" applyFont="1" applyBorder="1" applyAlignment="1" applyProtection="1">
      <alignment horizontal="right" vertical="center"/>
    </xf>
    <xf numFmtId="38" fontId="54" fillId="0" borderId="145" xfId="1" applyFont="1" applyBorder="1" applyAlignment="1" applyProtection="1">
      <alignment horizontal="right" vertical="center" shrinkToFit="1"/>
    </xf>
    <xf numFmtId="38" fontId="54" fillId="0" borderId="146" xfId="1" applyFont="1" applyBorder="1" applyAlignment="1" applyProtection="1">
      <alignment horizontal="right" vertical="center" shrinkToFit="1"/>
    </xf>
    <xf numFmtId="38" fontId="54" fillId="0" borderId="137" xfId="1" applyFont="1" applyBorder="1" applyAlignment="1" applyProtection="1">
      <alignment horizontal="right" vertical="center"/>
    </xf>
    <xf numFmtId="38" fontId="54" fillId="0" borderId="78" xfId="1" applyFont="1" applyBorder="1" applyAlignment="1" applyProtection="1">
      <alignment horizontal="right" vertical="center"/>
    </xf>
    <xf numFmtId="38" fontId="54" fillId="0" borderId="121" xfId="1" applyFont="1" applyBorder="1" applyAlignment="1" applyProtection="1">
      <alignment horizontal="right" vertical="center"/>
    </xf>
    <xf numFmtId="38" fontId="54" fillId="0" borderId="105" xfId="1" applyFont="1" applyBorder="1" applyAlignment="1" applyProtection="1">
      <alignment horizontal="right" vertical="center" shrinkToFit="1"/>
    </xf>
    <xf numFmtId="38" fontId="54" fillId="0" borderId="106" xfId="1" applyFont="1" applyBorder="1" applyAlignment="1" applyProtection="1">
      <alignment horizontal="right" vertical="center" shrinkToFit="1"/>
    </xf>
    <xf numFmtId="9" fontId="54" fillId="0" borderId="3" xfId="2" applyNumberFormat="1" applyFont="1" applyBorder="1" applyAlignment="1">
      <alignment horizontal="right" vertical="center"/>
    </xf>
    <xf numFmtId="9" fontId="54" fillId="0" borderId="0" xfId="2" applyNumberFormat="1" applyFont="1" applyAlignment="1">
      <alignment horizontal="right" vertical="center"/>
    </xf>
    <xf numFmtId="9" fontId="54" fillId="0" borderId="4" xfId="2" applyNumberFormat="1" applyFont="1" applyBorder="1" applyAlignment="1">
      <alignment horizontal="right" vertical="center"/>
    </xf>
    <xf numFmtId="38" fontId="54" fillId="0" borderId="3" xfId="1" applyFont="1" applyBorder="1" applyAlignment="1" applyProtection="1">
      <alignment horizontal="right" vertical="center"/>
    </xf>
    <xf numFmtId="38" fontId="54" fillId="0" borderId="0" xfId="1" applyFont="1" applyBorder="1" applyAlignment="1" applyProtection="1">
      <alignment horizontal="right" vertical="center"/>
    </xf>
    <xf numFmtId="38" fontId="54" fillId="0" borderId="4" xfId="1" applyFont="1" applyBorder="1" applyAlignment="1" applyProtection="1">
      <alignment horizontal="right" vertical="center"/>
    </xf>
    <xf numFmtId="38" fontId="54" fillId="0" borderId="148" xfId="1" applyFont="1" applyBorder="1" applyAlignment="1" applyProtection="1">
      <alignment horizontal="right" vertical="center" shrinkToFit="1"/>
    </xf>
    <xf numFmtId="38" fontId="54" fillId="0" borderId="149" xfId="1" applyFont="1" applyBorder="1" applyAlignment="1" applyProtection="1">
      <alignment horizontal="right" vertical="center" shrinkToFit="1"/>
    </xf>
    <xf numFmtId="49" fontId="54" fillId="4" borderId="27" xfId="4" applyNumberFormat="1" applyFont="1" applyFill="1" applyBorder="1" applyAlignment="1" applyProtection="1">
      <alignment horizontal="left" vertical="center" shrinkToFit="1"/>
      <protection locked="0"/>
    </xf>
    <xf numFmtId="49" fontId="54" fillId="4" borderId="25" xfId="4" applyNumberFormat="1" applyFont="1" applyFill="1" applyBorder="1" applyAlignment="1" applyProtection="1">
      <alignment horizontal="left" vertical="center" shrinkToFit="1"/>
      <protection locked="0"/>
    </xf>
    <xf numFmtId="38" fontId="54" fillId="4" borderId="27" xfId="1" applyFont="1" applyFill="1" applyBorder="1" applyAlignment="1" applyProtection="1">
      <alignment horizontal="right" vertical="center" shrinkToFit="1"/>
      <protection locked="0"/>
    </xf>
    <xf numFmtId="0" fontId="54" fillId="3" borderId="23" xfId="2" applyFont="1" applyFill="1" applyBorder="1" applyAlignment="1" applyProtection="1">
      <alignment horizontal="left" vertical="center"/>
      <protection locked="0"/>
    </xf>
    <xf numFmtId="0" fontId="54" fillId="3" borderId="21" xfId="2" applyFont="1" applyFill="1" applyBorder="1" applyAlignment="1" applyProtection="1">
      <alignment horizontal="left" vertical="center"/>
      <protection locked="0"/>
    </xf>
    <xf numFmtId="0" fontId="54" fillId="4" borderId="26" xfId="2" applyFont="1" applyFill="1" applyBorder="1" applyAlignment="1" applyProtection="1">
      <alignment horizontal="left" vertical="center" shrinkToFit="1"/>
      <protection locked="0"/>
    </xf>
    <xf numFmtId="0" fontId="54" fillId="4" borderId="84" xfId="2" applyFont="1" applyFill="1" applyBorder="1" applyAlignment="1" applyProtection="1">
      <alignment horizontal="left" vertical="center" shrinkToFit="1"/>
      <protection locked="0"/>
    </xf>
    <xf numFmtId="0" fontId="54" fillId="4" borderId="114" xfId="2" applyFont="1" applyFill="1" applyBorder="1" applyAlignment="1" applyProtection="1">
      <alignment horizontal="right" vertical="center" shrinkToFit="1"/>
      <protection locked="0"/>
    </xf>
    <xf numFmtId="0" fontId="54" fillId="4" borderId="84" xfId="2" applyFont="1" applyFill="1" applyBorder="1" applyAlignment="1" applyProtection="1">
      <alignment horizontal="right" vertical="center" shrinkToFit="1"/>
      <protection locked="0"/>
    </xf>
    <xf numFmtId="182" fontId="54" fillId="0" borderId="114" xfId="1" applyNumberFormat="1" applyFont="1" applyBorder="1" applyAlignment="1" applyProtection="1">
      <alignment horizontal="right" vertical="center" shrinkToFit="1"/>
    </xf>
    <xf numFmtId="182" fontId="54" fillId="0" borderId="118" xfId="1" applyNumberFormat="1" applyFont="1" applyBorder="1" applyAlignment="1" applyProtection="1">
      <alignment horizontal="right" vertical="center" shrinkToFit="1"/>
    </xf>
    <xf numFmtId="0" fontId="54" fillId="4" borderId="94" xfId="4" applyFont="1" applyFill="1" applyBorder="1" applyAlignment="1" applyProtection="1">
      <alignment horizontal="left" vertical="center" shrinkToFit="1"/>
      <protection locked="0"/>
    </xf>
    <xf numFmtId="0" fontId="54" fillId="4" borderId="95" xfId="4" applyFont="1" applyFill="1" applyBorder="1" applyAlignment="1" applyProtection="1">
      <alignment horizontal="left" vertical="center" shrinkToFit="1"/>
      <protection locked="0"/>
    </xf>
    <xf numFmtId="0" fontId="54" fillId="0" borderId="27" xfId="4" applyFont="1" applyBorder="1" applyAlignment="1">
      <alignment horizontal="left" vertical="center" shrinkToFit="1"/>
    </xf>
    <xf numFmtId="0" fontId="54" fillId="0" borderId="25" xfId="4" applyFont="1" applyBorder="1" applyAlignment="1">
      <alignment horizontal="left" vertical="center" shrinkToFit="1"/>
    </xf>
    <xf numFmtId="0" fontId="54" fillId="4" borderId="114" xfId="2" applyFont="1" applyFill="1" applyBorder="1" applyAlignment="1">
      <alignment horizontal="right" vertical="center" shrinkToFit="1"/>
    </xf>
    <xf numFmtId="0" fontId="54" fillId="4" borderId="84" xfId="2" applyFont="1" applyFill="1" applyBorder="1" applyAlignment="1">
      <alignment horizontal="right" vertical="center" shrinkToFit="1"/>
    </xf>
    <xf numFmtId="38" fontId="54" fillId="4" borderId="27" xfId="1" applyFont="1" applyFill="1" applyBorder="1" applyAlignment="1" applyProtection="1">
      <alignment horizontal="right" vertical="center" shrinkToFit="1"/>
    </xf>
    <xf numFmtId="0" fontId="54" fillId="4" borderId="26" xfId="2" applyFont="1" applyFill="1" applyBorder="1" applyAlignment="1">
      <alignment horizontal="left" vertical="center" shrinkToFit="1"/>
    </xf>
    <xf numFmtId="0" fontId="54" fillId="4" borderId="84" xfId="2" applyFont="1" applyFill="1" applyBorder="1" applyAlignment="1">
      <alignment horizontal="left" vertical="center" shrinkToFit="1"/>
    </xf>
    <xf numFmtId="182" fontId="54" fillId="0" borderId="81" xfId="1" applyNumberFormat="1" applyFont="1" applyBorder="1" applyAlignment="1" applyProtection="1">
      <alignment horizontal="right" vertical="center" shrinkToFit="1"/>
    </xf>
    <xf numFmtId="182" fontId="54" fillId="0" borderId="119" xfId="1" applyNumberFormat="1" applyFont="1" applyBorder="1" applyAlignment="1" applyProtection="1">
      <alignment horizontal="right" vertical="center" shrinkToFit="1"/>
    </xf>
    <xf numFmtId="0" fontId="54" fillId="0" borderId="156" xfId="2" applyFont="1" applyBorder="1" applyAlignment="1">
      <alignment horizontal="center" vertical="center"/>
    </xf>
    <xf numFmtId="0" fontId="54" fillId="0" borderId="32" xfId="2" applyFont="1" applyBorder="1" applyAlignment="1">
      <alignment horizontal="center" vertical="center"/>
    </xf>
    <xf numFmtId="49" fontId="54" fillId="0" borderId="27" xfId="4" applyNumberFormat="1" applyFont="1" applyBorder="1" applyAlignment="1">
      <alignment horizontal="center" vertical="center" shrinkToFit="1"/>
    </xf>
    <xf numFmtId="49" fontId="54" fillId="0" borderId="25" xfId="4" applyNumberFormat="1" applyFont="1" applyBorder="1" applyAlignment="1">
      <alignment horizontal="center" vertical="center" shrinkToFit="1"/>
    </xf>
    <xf numFmtId="0" fontId="54" fillId="4" borderId="32" xfId="4" applyFont="1" applyFill="1" applyBorder="1" applyAlignment="1" applyProtection="1">
      <alignment horizontal="left" vertical="center" shrinkToFit="1"/>
      <protection locked="0"/>
    </xf>
    <xf numFmtId="0" fontId="54" fillId="4" borderId="38" xfId="4" applyFont="1" applyFill="1" applyBorder="1" applyAlignment="1" applyProtection="1">
      <alignment horizontal="left" vertical="center" shrinkToFit="1"/>
      <protection locked="0"/>
    </xf>
    <xf numFmtId="186" fontId="54" fillId="0" borderId="139" xfId="2" applyNumberFormat="1" applyFont="1" applyBorder="1" applyAlignment="1">
      <alignment horizontal="right" vertical="center"/>
    </xf>
    <xf numFmtId="186" fontId="54" fillId="0" borderId="141" xfId="2" applyNumberFormat="1" applyFont="1" applyBorder="1" applyAlignment="1">
      <alignment horizontal="right" vertical="center"/>
    </xf>
    <xf numFmtId="182" fontId="54" fillId="0" borderId="139" xfId="1" applyNumberFormat="1" applyFont="1" applyFill="1" applyBorder="1" applyAlignment="1" applyProtection="1">
      <alignment horizontal="right" vertical="center" shrinkToFit="1"/>
    </xf>
    <xf numFmtId="182" fontId="54" fillId="0" borderId="140" xfId="1" applyNumberFormat="1" applyFont="1" applyFill="1" applyBorder="1" applyAlignment="1" applyProtection="1">
      <alignment horizontal="right" vertical="center" shrinkToFit="1"/>
    </xf>
    <xf numFmtId="182" fontId="54" fillId="0" borderId="141" xfId="1" applyNumberFormat="1" applyFont="1" applyFill="1" applyBorder="1" applyAlignment="1" applyProtection="1">
      <alignment horizontal="right" vertical="center" shrinkToFit="1"/>
    </xf>
    <xf numFmtId="0" fontId="35" fillId="0" borderId="0" xfId="8" applyFont="1" applyAlignment="1" applyProtection="1">
      <alignment horizontal="center" vertical="center" shrinkToFit="1"/>
      <protection locked="0"/>
    </xf>
    <xf numFmtId="0" fontId="68" fillId="0" borderId="46" xfId="8" applyFont="1" applyBorder="1" applyAlignment="1" applyProtection="1">
      <alignment horizontal="center" vertical="top"/>
      <protection locked="0"/>
    </xf>
    <xf numFmtId="0" fontId="68" fillId="0" borderId="51" xfId="8" applyFont="1" applyBorder="1" applyAlignment="1" applyProtection="1">
      <alignment horizontal="center" vertical="top"/>
      <protection locked="0"/>
    </xf>
    <xf numFmtId="0" fontId="68" fillId="0" borderId="57" xfId="8" applyFont="1" applyBorder="1" applyAlignment="1" applyProtection="1">
      <alignment horizontal="center" vertical="top"/>
      <protection locked="0"/>
    </xf>
    <xf numFmtId="0" fontId="68" fillId="0" borderId="47" xfId="8" applyFont="1" applyBorder="1" applyAlignment="1" applyProtection="1">
      <alignment horizontal="center" vertical="top"/>
      <protection locked="0"/>
    </xf>
    <xf numFmtId="0" fontId="68" fillId="0" borderId="52" xfId="8" applyFont="1" applyBorder="1" applyAlignment="1" applyProtection="1">
      <alignment horizontal="center" vertical="top"/>
      <protection locked="0"/>
    </xf>
    <xf numFmtId="0" fontId="68" fillId="0" borderId="58" xfId="8" applyFont="1" applyBorder="1" applyAlignment="1" applyProtection="1">
      <alignment horizontal="center" vertical="top"/>
      <protection locked="0"/>
    </xf>
    <xf numFmtId="0" fontId="40" fillId="0" borderId="59" xfId="8" applyFont="1" applyBorder="1" applyAlignment="1" applyProtection="1">
      <alignment horizontal="center" vertical="center"/>
      <protection locked="0"/>
    </xf>
    <xf numFmtId="0" fontId="40" fillId="0" borderId="60" xfId="8" applyFont="1" applyBorder="1" applyAlignment="1" applyProtection="1">
      <alignment horizontal="center" vertical="center"/>
      <protection locked="0"/>
    </xf>
    <xf numFmtId="0" fontId="40" fillId="0" borderId="49" xfId="8" applyFont="1" applyBorder="1" applyAlignment="1" applyProtection="1">
      <alignment horizontal="center" vertical="center"/>
      <protection locked="0"/>
    </xf>
    <xf numFmtId="0" fontId="40" fillId="0" borderId="61" xfId="8" applyFont="1" applyBorder="1" applyAlignment="1" applyProtection="1">
      <alignment horizontal="center" vertical="center"/>
      <protection locked="0"/>
    </xf>
    <xf numFmtId="0" fontId="40" fillId="0" borderId="62" xfId="8" applyFont="1" applyBorder="1" applyAlignment="1" applyProtection="1">
      <alignment horizontal="center" vertical="center"/>
      <protection locked="0"/>
    </xf>
    <xf numFmtId="0" fontId="40" fillId="0" borderId="63" xfId="8" applyFont="1" applyBorder="1" applyAlignment="1" applyProtection="1">
      <alignment horizontal="center" vertical="center"/>
      <protection locked="0"/>
    </xf>
    <xf numFmtId="0" fontId="57" fillId="4" borderId="65" xfId="8" applyFont="1" applyFill="1" applyBorder="1" applyAlignment="1" applyProtection="1">
      <alignment vertical="center" shrinkToFit="1"/>
      <protection locked="0"/>
    </xf>
    <xf numFmtId="182" fontId="57" fillId="4" borderId="66" xfId="8" applyNumberFormat="1" applyFont="1" applyFill="1" applyBorder="1" applyProtection="1">
      <alignment vertical="center"/>
      <protection locked="0"/>
    </xf>
    <xf numFmtId="182" fontId="57" fillId="4" borderId="67" xfId="8" applyNumberFormat="1" applyFont="1" applyFill="1" applyBorder="1" applyProtection="1">
      <alignment vertical="center"/>
      <protection locked="0"/>
    </xf>
    <xf numFmtId="183" fontId="57" fillId="4" borderId="66" xfId="8" applyNumberFormat="1" applyFont="1" applyFill="1" applyBorder="1" applyAlignment="1" applyProtection="1">
      <alignment vertical="center" shrinkToFit="1"/>
      <protection locked="0"/>
    </xf>
    <xf numFmtId="183" fontId="57" fillId="4" borderId="68" xfId="8" applyNumberFormat="1" applyFont="1" applyFill="1" applyBorder="1" applyAlignment="1" applyProtection="1">
      <alignment vertical="center" shrinkToFit="1"/>
      <protection locked="0"/>
    </xf>
    <xf numFmtId="183" fontId="57" fillId="4" borderId="67" xfId="8" applyNumberFormat="1" applyFont="1" applyFill="1" applyBorder="1" applyAlignment="1" applyProtection="1">
      <alignment vertical="center" shrinkToFit="1"/>
      <protection locked="0"/>
    </xf>
    <xf numFmtId="182" fontId="57" fillId="3" borderId="68" xfId="6" applyNumberFormat="1" applyFont="1" applyFill="1" applyBorder="1" applyProtection="1">
      <alignment vertical="center"/>
      <protection locked="0"/>
    </xf>
    <xf numFmtId="182" fontId="57" fillId="3" borderId="69" xfId="6" applyNumberFormat="1" applyFont="1" applyFill="1" applyBorder="1" applyProtection="1">
      <alignment vertical="center"/>
      <protection locked="0"/>
    </xf>
    <xf numFmtId="0" fontId="40" fillId="0" borderId="48" xfId="8" applyFont="1" applyBorder="1" applyAlignment="1" applyProtection="1">
      <alignment horizontal="center" vertical="center"/>
      <protection locked="0"/>
    </xf>
    <xf numFmtId="0" fontId="40" fillId="0" borderId="50" xfId="8" applyFont="1" applyBorder="1" applyAlignment="1" applyProtection="1">
      <alignment horizontal="center" vertical="center"/>
      <protection locked="0"/>
    </xf>
    <xf numFmtId="184" fontId="65" fillId="0" borderId="53" xfId="8" applyNumberFormat="1" applyFont="1" applyBorder="1" applyAlignment="1">
      <alignment horizontal="center" vertical="center"/>
    </xf>
    <xf numFmtId="184" fontId="65" fillId="0" borderId="54" xfId="8" applyNumberFormat="1" applyFont="1" applyBorder="1" applyAlignment="1">
      <alignment horizontal="center" vertical="center"/>
    </xf>
    <xf numFmtId="49" fontId="65" fillId="0" borderId="55" xfId="8" applyNumberFormat="1" applyFont="1" applyFill="1" applyBorder="1" applyAlignment="1" applyProtection="1">
      <alignment horizontal="center" vertical="center"/>
      <protection locked="0"/>
    </xf>
    <xf numFmtId="0" fontId="65" fillId="0" borderId="55" xfId="8" applyNumberFormat="1" applyFont="1" applyFill="1" applyBorder="1" applyAlignment="1" applyProtection="1">
      <alignment horizontal="center" vertical="center"/>
      <protection locked="0"/>
    </xf>
    <xf numFmtId="0" fontId="65" fillId="0" borderId="55" xfId="8" applyFont="1" applyBorder="1" applyAlignment="1">
      <alignment vertical="center" shrinkToFit="1"/>
    </xf>
    <xf numFmtId="0" fontId="65" fillId="0" borderId="56" xfId="8" applyFont="1" applyBorder="1" applyAlignment="1">
      <alignment vertical="center" shrinkToFit="1"/>
    </xf>
    <xf numFmtId="0" fontId="68" fillId="0" borderId="87" xfId="8" applyFont="1" applyBorder="1" applyAlignment="1" applyProtection="1">
      <alignment horizontal="center" vertical="top"/>
      <protection locked="0"/>
    </xf>
    <xf numFmtId="0" fontId="68" fillId="0" borderId="88" xfId="8" applyFont="1" applyBorder="1" applyAlignment="1" applyProtection="1">
      <alignment horizontal="center" vertical="top"/>
      <protection locked="0"/>
    </xf>
    <xf numFmtId="0" fontId="68" fillId="0" borderId="89" xfId="8" applyFont="1" applyBorder="1" applyAlignment="1" applyProtection="1">
      <alignment horizontal="center" vertical="top"/>
      <protection locked="0"/>
    </xf>
    <xf numFmtId="0" fontId="68" fillId="0" borderId="90" xfId="8" applyFont="1" applyBorder="1" applyAlignment="1" applyProtection="1">
      <alignment horizontal="center" vertical="top"/>
      <protection locked="0"/>
    </xf>
    <xf numFmtId="0" fontId="44" fillId="0" borderId="73" xfId="8" applyFont="1" applyBorder="1" applyAlignment="1" applyProtection="1">
      <alignment horizontal="center" vertical="center"/>
      <protection locked="0"/>
    </xf>
    <xf numFmtId="0" fontId="44" fillId="0" borderId="74" xfId="8" applyFont="1" applyBorder="1" applyAlignment="1" applyProtection="1">
      <alignment horizontal="center" vertical="center"/>
      <protection locked="0"/>
    </xf>
    <xf numFmtId="0" fontId="44" fillId="0" borderId="75" xfId="8" applyFont="1" applyBorder="1" applyProtection="1">
      <alignment vertical="center"/>
      <protection locked="0"/>
    </xf>
    <xf numFmtId="0" fontId="44" fillId="0" borderId="74" xfId="8" applyFont="1" applyBorder="1" applyProtection="1">
      <alignment vertical="center"/>
      <protection locked="0"/>
    </xf>
    <xf numFmtId="182" fontId="57" fillId="0" borderId="74" xfId="6" applyNumberFormat="1" applyFont="1" applyBorder="1" applyProtection="1">
      <alignment vertical="center"/>
    </xf>
    <xf numFmtId="182" fontId="57" fillId="0" borderId="76" xfId="6" applyNumberFormat="1" applyFont="1" applyBorder="1" applyProtection="1">
      <alignment vertical="center"/>
    </xf>
    <xf numFmtId="0" fontId="35" fillId="0" borderId="0" xfId="8" applyFont="1" applyAlignment="1" applyProtection="1">
      <alignment horizontal="center" vertical="center"/>
      <protection locked="0"/>
    </xf>
    <xf numFmtId="182" fontId="57" fillId="4" borderId="70" xfId="8" applyNumberFormat="1" applyFont="1" applyFill="1" applyBorder="1" applyProtection="1">
      <alignment vertical="center"/>
      <protection locked="0"/>
    </xf>
    <xf numFmtId="182" fontId="57" fillId="4" borderId="54" xfId="8" applyNumberFormat="1" applyFont="1" applyFill="1" applyBorder="1" applyProtection="1">
      <alignment vertical="center"/>
      <protection locked="0"/>
    </xf>
    <xf numFmtId="182" fontId="57" fillId="3" borderId="71" xfId="6" applyNumberFormat="1" applyFont="1" applyFill="1" applyBorder="1" applyProtection="1">
      <alignment vertical="center"/>
      <protection locked="0"/>
    </xf>
    <xf numFmtId="182" fontId="57" fillId="3" borderId="72" xfId="6" applyNumberFormat="1" applyFont="1" applyFill="1" applyBorder="1" applyProtection="1">
      <alignment vertical="center"/>
      <protection locked="0"/>
    </xf>
    <xf numFmtId="0" fontId="38" fillId="0" borderId="59" xfId="8" applyFont="1" applyBorder="1" applyAlignment="1" applyProtection="1">
      <alignment horizontal="center" vertical="center"/>
      <protection locked="0"/>
    </xf>
    <xf numFmtId="0" fontId="38" fillId="0" borderId="60" xfId="8" applyFont="1" applyBorder="1" applyAlignment="1" applyProtection="1">
      <alignment horizontal="center" vertical="center"/>
      <protection locked="0"/>
    </xf>
    <xf numFmtId="0" fontId="38" fillId="0" borderId="49" xfId="8" applyFont="1" applyBorder="1" applyAlignment="1" applyProtection="1">
      <alignment horizontal="center" vertical="center"/>
      <protection locked="0"/>
    </xf>
    <xf numFmtId="0" fontId="38" fillId="0" borderId="61" xfId="8" applyFont="1" applyBorder="1" applyAlignment="1" applyProtection="1">
      <alignment horizontal="center" vertical="center"/>
      <protection locked="0"/>
    </xf>
    <xf numFmtId="0" fontId="38" fillId="0" borderId="62" xfId="8" applyFont="1" applyBorder="1" applyAlignment="1" applyProtection="1">
      <alignment horizontal="center" vertical="center"/>
      <protection locked="0"/>
    </xf>
    <xf numFmtId="0" fontId="38" fillId="0" borderId="63" xfId="8" applyFont="1" applyBorder="1" applyAlignment="1" applyProtection="1">
      <alignment horizontal="center" vertical="center"/>
      <protection locked="0"/>
    </xf>
    <xf numFmtId="0" fontId="42" fillId="0" borderId="65" xfId="8" applyFont="1" applyBorder="1" applyAlignment="1">
      <alignment vertical="center" shrinkToFit="1"/>
    </xf>
    <xf numFmtId="182" fontId="42" fillId="0" borderId="66" xfId="8" applyNumberFormat="1" applyFont="1" applyBorder="1">
      <alignment vertical="center"/>
    </xf>
    <xf numFmtId="182" fontId="42" fillId="0" borderId="67" xfId="8" applyNumberFormat="1" applyFont="1" applyBorder="1">
      <alignment vertical="center"/>
    </xf>
    <xf numFmtId="183" fontId="42" fillId="0" borderId="66" xfId="8" applyNumberFormat="1" applyFont="1" applyBorder="1" applyAlignment="1">
      <alignment vertical="center" shrinkToFit="1"/>
    </xf>
    <xf numFmtId="183" fontId="42" fillId="0" borderId="68" xfId="8" applyNumberFormat="1" applyFont="1" applyBorder="1" applyAlignment="1">
      <alignment vertical="center" shrinkToFit="1"/>
    </xf>
    <xf numFmtId="183" fontId="42" fillId="0" borderId="67" xfId="8" applyNumberFormat="1" applyFont="1" applyBorder="1" applyAlignment="1">
      <alignment vertical="center" shrinkToFit="1"/>
    </xf>
    <xf numFmtId="182" fontId="42" fillId="0" borderId="68" xfId="6" applyNumberFormat="1" applyFont="1" applyBorder="1" applyProtection="1">
      <alignment vertical="center"/>
    </xf>
    <xf numFmtId="182" fontId="42" fillId="0" borderId="69" xfId="6" applyNumberFormat="1" applyFont="1" applyBorder="1" applyProtection="1">
      <alignment vertical="center"/>
    </xf>
    <xf numFmtId="0" fontId="38" fillId="0" borderId="48" xfId="8" applyFont="1" applyBorder="1" applyAlignment="1" applyProtection="1">
      <alignment horizontal="center" vertical="center"/>
      <protection locked="0"/>
    </xf>
    <xf numFmtId="0" fontId="38" fillId="0" borderId="50" xfId="8" applyFont="1" applyBorder="1" applyAlignment="1" applyProtection="1">
      <alignment horizontal="center" vertical="center"/>
      <protection locked="0"/>
    </xf>
    <xf numFmtId="184" fontId="42" fillId="0" borderId="53" xfId="8" applyNumberFormat="1" applyFont="1" applyBorder="1" applyAlignment="1">
      <alignment horizontal="center" vertical="center"/>
    </xf>
    <xf numFmtId="184" fontId="42" fillId="0" borderId="54" xfId="8" applyNumberFormat="1" applyFont="1" applyBorder="1" applyAlignment="1">
      <alignment horizontal="center" vertical="center"/>
    </xf>
    <xf numFmtId="0" fontId="42" fillId="0" borderId="55" xfId="8" applyFont="1" applyBorder="1" applyAlignment="1">
      <alignment horizontal="center" vertical="center"/>
    </xf>
    <xf numFmtId="0" fontId="42" fillId="0" borderId="55" xfId="8" applyFont="1" applyBorder="1">
      <alignment vertical="center"/>
    </xf>
    <xf numFmtId="0" fontId="42" fillId="0" borderId="56" xfId="8" applyFont="1" applyBorder="1">
      <alignment vertical="center"/>
    </xf>
    <xf numFmtId="0" fontId="36" fillId="0" borderId="46" xfId="8" applyFont="1" applyBorder="1" applyAlignment="1" applyProtection="1">
      <alignment horizontal="center" vertical="top"/>
      <protection locked="0"/>
    </xf>
    <xf numFmtId="0" fontId="36" fillId="0" borderId="51" xfId="8" applyFont="1" applyBorder="1" applyAlignment="1" applyProtection="1">
      <alignment horizontal="center" vertical="top"/>
      <protection locked="0"/>
    </xf>
    <xf numFmtId="0" fontId="36" fillId="0" borderId="57" xfId="8" applyFont="1" applyBorder="1" applyAlignment="1" applyProtection="1">
      <alignment horizontal="center" vertical="top"/>
      <protection locked="0"/>
    </xf>
    <xf numFmtId="0" fontId="36" fillId="0" borderId="47" xfId="8" applyFont="1" applyBorder="1" applyAlignment="1" applyProtection="1">
      <alignment horizontal="center" vertical="top"/>
      <protection locked="0"/>
    </xf>
    <xf numFmtId="0" fontId="36" fillId="0" borderId="52" xfId="8" applyFont="1" applyBorder="1" applyAlignment="1" applyProtection="1">
      <alignment horizontal="center" vertical="top"/>
      <protection locked="0"/>
    </xf>
    <xf numFmtId="0" fontId="36" fillId="0" borderId="58" xfId="8" applyFont="1" applyBorder="1" applyAlignment="1" applyProtection="1">
      <alignment horizontal="center" vertical="top"/>
      <protection locked="0"/>
    </xf>
    <xf numFmtId="0" fontId="36" fillId="0" borderId="87" xfId="8" applyFont="1" applyBorder="1" applyAlignment="1" applyProtection="1">
      <alignment horizontal="center" vertical="top"/>
      <protection locked="0"/>
    </xf>
    <xf numFmtId="0" fontId="36" fillId="0" borderId="88" xfId="8" applyFont="1" applyBorder="1" applyAlignment="1" applyProtection="1">
      <alignment horizontal="center" vertical="top"/>
      <protection locked="0"/>
    </xf>
    <xf numFmtId="0" fontId="36" fillId="0" borderId="89" xfId="8" applyFont="1" applyBorder="1" applyAlignment="1" applyProtection="1">
      <alignment horizontal="center" vertical="top"/>
      <protection locked="0"/>
    </xf>
    <xf numFmtId="0" fontId="36" fillId="0" borderId="90" xfId="8" applyFont="1" applyBorder="1" applyAlignment="1" applyProtection="1">
      <alignment horizontal="center" vertical="top"/>
      <protection locked="0"/>
    </xf>
    <xf numFmtId="0" fontId="43" fillId="0" borderId="73" xfId="8" applyFont="1" applyBorder="1" applyAlignment="1" applyProtection="1">
      <alignment horizontal="center" vertical="center"/>
      <protection locked="0"/>
    </xf>
    <xf numFmtId="0" fontId="43" fillId="0" borderId="74" xfId="8" applyFont="1" applyBorder="1" applyAlignment="1" applyProtection="1">
      <alignment horizontal="center" vertical="center"/>
      <protection locked="0"/>
    </xf>
    <xf numFmtId="0" fontId="43" fillId="0" borderId="75" xfId="8" applyFont="1" applyBorder="1" applyProtection="1">
      <alignment vertical="center"/>
      <protection locked="0"/>
    </xf>
    <xf numFmtId="0" fontId="43" fillId="0" borderId="74" xfId="8" applyFont="1" applyBorder="1" applyProtection="1">
      <alignment vertical="center"/>
      <protection locked="0"/>
    </xf>
    <xf numFmtId="182" fontId="42" fillId="0" borderId="74" xfId="8" applyNumberFormat="1" applyFont="1" applyBorder="1">
      <alignment vertical="center"/>
    </xf>
    <xf numFmtId="182" fontId="42" fillId="0" borderId="76" xfId="8" applyNumberFormat="1" applyFont="1" applyBorder="1">
      <alignment vertical="center"/>
    </xf>
    <xf numFmtId="0" fontId="42" fillId="0" borderId="55" xfId="8" applyFont="1" applyBorder="1" applyAlignment="1">
      <alignment vertical="center" shrinkToFit="1"/>
    </xf>
    <xf numFmtId="182" fontId="42" fillId="0" borderId="70" xfId="8" applyNumberFormat="1" applyFont="1" applyBorder="1">
      <alignment vertical="center"/>
    </xf>
    <xf numFmtId="182" fontId="42" fillId="0" borderId="54" xfId="8" applyNumberFormat="1" applyFont="1" applyBorder="1">
      <alignment vertical="center"/>
    </xf>
    <xf numFmtId="183" fontId="42" fillId="0" borderId="70" xfId="8" applyNumberFormat="1" applyFont="1" applyBorder="1" applyAlignment="1">
      <alignment vertical="center" shrinkToFit="1"/>
    </xf>
    <xf numFmtId="183" fontId="42" fillId="0" borderId="71" xfId="8" applyNumberFormat="1" applyFont="1" applyBorder="1" applyAlignment="1">
      <alignment vertical="center" shrinkToFit="1"/>
    </xf>
    <xf numFmtId="183" fontId="42" fillId="0" borderId="54" xfId="8" applyNumberFormat="1" applyFont="1" applyBorder="1" applyAlignment="1">
      <alignment vertical="center" shrinkToFit="1"/>
    </xf>
    <xf numFmtId="182" fontId="42" fillId="0" borderId="71" xfId="6" applyNumberFormat="1" applyFont="1" applyBorder="1" applyProtection="1">
      <alignment vertical="center"/>
    </xf>
    <xf numFmtId="182" fontId="42" fillId="0" borderId="72" xfId="6" applyNumberFormat="1" applyFont="1" applyBorder="1" applyProtection="1">
      <alignment vertical="center"/>
    </xf>
    <xf numFmtId="14" fontId="42" fillId="0" borderId="53" xfId="8" applyNumberFormat="1" applyFont="1" applyBorder="1" applyAlignment="1">
      <alignment horizontal="center" vertical="center"/>
    </xf>
    <xf numFmtId="14" fontId="42" fillId="0" borderId="54" xfId="8" applyNumberFormat="1" applyFont="1" applyBorder="1" applyAlignment="1">
      <alignment horizontal="center" vertical="center"/>
    </xf>
    <xf numFmtId="0" fontId="42" fillId="0" borderId="55" xfId="8" applyFont="1" applyBorder="1" applyProtection="1">
      <alignment vertical="center"/>
      <protection locked="0"/>
    </xf>
    <xf numFmtId="182" fontId="42" fillId="0" borderId="66" xfId="6" applyNumberFormat="1" applyFont="1" applyBorder="1" applyProtection="1">
      <alignment vertical="center"/>
    </xf>
  </cellXfs>
  <cellStyles count="9">
    <cellStyle name="パーセント 2" xfId="5"/>
    <cellStyle name="桁区切り" xfId="1" builtinId="6"/>
    <cellStyle name="桁区切り 2" xfId="3"/>
    <cellStyle name="桁区切り 2 2" xfId="6"/>
    <cellStyle name="標準" xfId="0" builtinId="0"/>
    <cellStyle name="標準 2" xfId="2"/>
    <cellStyle name="標準 3" xfId="7"/>
    <cellStyle name="標準 4" xfId="8"/>
    <cellStyle name="標準_請求書（契約出来高明細）111220" xfId="4"/>
  </cellStyles>
  <dxfs count="0"/>
  <tableStyles count="0" defaultTableStyle="TableStyleMedium2" defaultPivotStyle="PivotStyleLight16"/>
  <colors>
    <mruColors>
      <color rgb="FFFFFF99"/>
      <color rgb="FFFF5050"/>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285751</xdr:rowOff>
    </xdr:from>
    <xdr:to>
      <xdr:col>1</xdr:col>
      <xdr:colOff>590550</xdr:colOff>
      <xdr:row>3</xdr:row>
      <xdr:rowOff>66675</xdr:rowOff>
    </xdr:to>
    <xdr:sp macro="" textlink="">
      <xdr:nvSpPr>
        <xdr:cNvPr id="2" name="楕円 1"/>
        <xdr:cNvSpPr/>
      </xdr:nvSpPr>
      <xdr:spPr>
        <a:xfrm>
          <a:off x="123826" y="285751"/>
          <a:ext cx="1457324" cy="7524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0</xdr:row>
      <xdr:rowOff>304800</xdr:rowOff>
    </xdr:from>
    <xdr:to>
      <xdr:col>2</xdr:col>
      <xdr:colOff>609600</xdr:colOff>
      <xdr:row>10</xdr:row>
      <xdr:rowOff>238125</xdr:rowOff>
    </xdr:to>
    <xdr:sp macro="" textlink="">
      <xdr:nvSpPr>
        <xdr:cNvPr id="5" name="右中かっこ 4"/>
        <xdr:cNvSpPr/>
      </xdr:nvSpPr>
      <xdr:spPr>
        <a:xfrm>
          <a:off x="7096125" y="304800"/>
          <a:ext cx="352425" cy="3171825"/>
        </a:xfrm>
        <a:prstGeom prst="rightBrace">
          <a:avLst>
            <a:gd name="adj1" fmla="val 8333"/>
            <a:gd name="adj2" fmla="val 46096"/>
          </a:avLst>
        </a:prstGeom>
        <a:ln>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605117</xdr:colOff>
      <xdr:row>3</xdr:row>
      <xdr:rowOff>0</xdr:rowOff>
    </xdr:from>
    <xdr:to>
      <xdr:col>10</xdr:col>
      <xdr:colOff>224118</xdr:colOff>
      <xdr:row>4</xdr:row>
      <xdr:rowOff>112059</xdr:rowOff>
    </xdr:to>
    <xdr:sp macro="" textlink="">
      <xdr:nvSpPr>
        <xdr:cNvPr id="2" name="楕円 1"/>
        <xdr:cNvSpPr/>
      </xdr:nvSpPr>
      <xdr:spPr>
        <a:xfrm>
          <a:off x="5311588" y="694765"/>
          <a:ext cx="1546412" cy="35858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22412</xdr:colOff>
      <xdr:row>6</xdr:row>
      <xdr:rowOff>89648</xdr:rowOff>
    </xdr:from>
    <xdr:to>
      <xdr:col>19</xdr:col>
      <xdr:colOff>78441</xdr:colOff>
      <xdr:row>8</xdr:row>
      <xdr:rowOff>168088</xdr:rowOff>
    </xdr:to>
    <xdr:sp macro="" textlink="">
      <xdr:nvSpPr>
        <xdr:cNvPr id="3" name="テキスト ボックス 2"/>
        <xdr:cNvSpPr txBox="1"/>
      </xdr:nvSpPr>
      <xdr:spPr>
        <a:xfrm>
          <a:off x="7126941" y="1524001"/>
          <a:ext cx="4852147" cy="571499"/>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③ドロップダウンリストより継続・完払・清算を選択</a:t>
          </a:r>
          <a:endParaRPr kumimoji="1" lang="en-US" altLang="ja-JP" sz="1600"/>
        </a:p>
        <a:p>
          <a:r>
            <a:rPr kumimoji="1" lang="ja-JP" altLang="en-US" sz="1600"/>
            <a:t>　</a:t>
          </a:r>
        </a:p>
      </xdr:txBody>
    </xdr:sp>
    <xdr:clientData/>
  </xdr:twoCellAnchor>
  <xdr:twoCellAnchor>
    <xdr:from>
      <xdr:col>7</xdr:col>
      <xdr:colOff>717176</xdr:colOff>
      <xdr:row>1</xdr:row>
      <xdr:rowOff>208430</xdr:rowOff>
    </xdr:from>
    <xdr:to>
      <xdr:col>37</xdr:col>
      <xdr:colOff>661147</xdr:colOff>
      <xdr:row>3</xdr:row>
      <xdr:rowOff>40341</xdr:rowOff>
    </xdr:to>
    <xdr:sp macro="" textlink="">
      <xdr:nvSpPr>
        <xdr:cNvPr id="4" name="楕円 3"/>
        <xdr:cNvSpPr/>
      </xdr:nvSpPr>
      <xdr:spPr>
        <a:xfrm>
          <a:off x="5423647" y="376518"/>
          <a:ext cx="17929412" cy="35858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726033</xdr:colOff>
      <xdr:row>4</xdr:row>
      <xdr:rowOff>59545</xdr:rowOff>
    </xdr:from>
    <xdr:to>
      <xdr:col>10</xdr:col>
      <xdr:colOff>459442</xdr:colOff>
      <xdr:row>6</xdr:row>
      <xdr:rowOff>168088</xdr:rowOff>
    </xdr:to>
    <xdr:cxnSp macro="">
      <xdr:nvCxnSpPr>
        <xdr:cNvPr id="6" name="直線矢印コネクタ 5"/>
        <xdr:cNvCxnSpPr>
          <a:stCxn id="2" idx="5"/>
        </xdr:cNvCxnSpPr>
      </xdr:nvCxnSpPr>
      <xdr:spPr>
        <a:xfrm>
          <a:off x="6631533" y="1000839"/>
          <a:ext cx="461791" cy="601602"/>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51547</xdr:colOff>
      <xdr:row>3</xdr:row>
      <xdr:rowOff>212911</xdr:rowOff>
    </xdr:from>
    <xdr:to>
      <xdr:col>23</xdr:col>
      <xdr:colOff>571499</xdr:colOff>
      <xdr:row>5</xdr:row>
      <xdr:rowOff>134470</xdr:rowOff>
    </xdr:to>
    <xdr:sp macro="" textlink="">
      <xdr:nvSpPr>
        <xdr:cNvPr id="7" name="テキスト ボックス 6"/>
        <xdr:cNvSpPr txBox="1"/>
      </xdr:nvSpPr>
      <xdr:spPr>
        <a:xfrm>
          <a:off x="10282518" y="907676"/>
          <a:ext cx="4587687" cy="414618"/>
        </a:xfrm>
        <a:prstGeom prst="rect">
          <a:avLst/>
        </a:prstGeom>
        <a:solidFill>
          <a:schemeClr val="tx2">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記載の回数（</a:t>
          </a:r>
          <a:r>
            <a:rPr kumimoji="1" lang="en-US" altLang="ja-JP" sz="1200"/>
            <a:t>1</a:t>
          </a:r>
          <a:r>
            <a:rPr kumimoji="1" lang="ja-JP" altLang="en-US" sz="1200"/>
            <a:t>～</a:t>
          </a:r>
          <a:r>
            <a:rPr kumimoji="1" lang="en-US" altLang="ja-JP" sz="1200"/>
            <a:t>15</a:t>
          </a:r>
          <a:r>
            <a:rPr kumimoji="1" lang="ja-JP" altLang="en-US" sz="1200"/>
            <a:t>回）と請求書で選択した回数が連動します。</a:t>
          </a:r>
          <a:endParaRPr kumimoji="1" lang="en-US" altLang="ja-JP" sz="1200"/>
        </a:p>
      </xdr:txBody>
    </xdr:sp>
    <xdr:clientData/>
  </xdr:twoCellAnchor>
  <xdr:twoCellAnchor>
    <xdr:from>
      <xdr:col>14</xdr:col>
      <xdr:colOff>168088</xdr:colOff>
      <xdr:row>3</xdr:row>
      <xdr:rowOff>44823</xdr:rowOff>
    </xdr:from>
    <xdr:to>
      <xdr:col>16</xdr:col>
      <xdr:colOff>51547</xdr:colOff>
      <xdr:row>4</xdr:row>
      <xdr:rowOff>173691</xdr:rowOff>
    </xdr:to>
    <xdr:cxnSp macro="">
      <xdr:nvCxnSpPr>
        <xdr:cNvPr id="8" name="直線矢印コネクタ 7"/>
        <xdr:cNvCxnSpPr>
          <a:endCxn id="7" idx="1"/>
        </xdr:cNvCxnSpPr>
      </xdr:nvCxnSpPr>
      <xdr:spPr>
        <a:xfrm>
          <a:off x="9200029" y="739588"/>
          <a:ext cx="1082489" cy="375397"/>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605119</xdr:colOff>
      <xdr:row>12</xdr:row>
      <xdr:rowOff>152400</xdr:rowOff>
    </xdr:from>
    <xdr:to>
      <xdr:col>9</xdr:col>
      <xdr:colOff>201708</xdr:colOff>
      <xdr:row>27</xdr:row>
      <xdr:rowOff>168088</xdr:rowOff>
    </xdr:to>
    <xdr:sp macro="" textlink="">
      <xdr:nvSpPr>
        <xdr:cNvPr id="12" name="楕円 11"/>
        <xdr:cNvSpPr/>
      </xdr:nvSpPr>
      <xdr:spPr>
        <a:xfrm>
          <a:off x="5311590" y="3065929"/>
          <a:ext cx="795618" cy="42963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331695</xdr:colOff>
      <xdr:row>20</xdr:row>
      <xdr:rowOff>107578</xdr:rowOff>
    </xdr:from>
    <xdr:to>
      <xdr:col>17</xdr:col>
      <xdr:colOff>627529</xdr:colOff>
      <xdr:row>22</xdr:row>
      <xdr:rowOff>280147</xdr:rowOff>
    </xdr:to>
    <xdr:sp macro="" textlink="">
      <xdr:nvSpPr>
        <xdr:cNvPr id="13" name="テキスト ボックス 12"/>
        <xdr:cNvSpPr txBox="1"/>
      </xdr:nvSpPr>
      <xdr:spPr>
        <a:xfrm>
          <a:off x="8164607" y="5183843"/>
          <a:ext cx="3164540" cy="777686"/>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①出来高締日　</a:t>
          </a:r>
          <a:r>
            <a:rPr kumimoji="1" lang="ja-JP" altLang="en-US" sz="1600">
              <a:latin typeface="+mj-ea"/>
              <a:ea typeface="+mj-ea"/>
            </a:rPr>
            <a:t>○</a:t>
          </a:r>
          <a:r>
            <a:rPr kumimoji="1" lang="en-US" altLang="ja-JP" sz="1600">
              <a:latin typeface="+mj-ea"/>
              <a:ea typeface="+mj-ea"/>
            </a:rPr>
            <a:t>/15</a:t>
          </a:r>
        </a:p>
        <a:p>
          <a:r>
            <a:rPr kumimoji="1" lang="ja-JP" altLang="en-US" sz="1600"/>
            <a:t>②出来高を記入して下さい。</a:t>
          </a:r>
          <a:endParaRPr kumimoji="1" lang="en-US" altLang="ja-JP" sz="1600"/>
        </a:p>
      </xdr:txBody>
    </xdr:sp>
    <xdr:clientData/>
  </xdr:twoCellAnchor>
  <xdr:twoCellAnchor>
    <xdr:from>
      <xdr:col>9</xdr:col>
      <xdr:colOff>40369</xdr:colOff>
      <xdr:row>21</xdr:row>
      <xdr:rowOff>244874</xdr:rowOff>
    </xdr:from>
    <xdr:to>
      <xdr:col>12</xdr:col>
      <xdr:colOff>358588</xdr:colOff>
      <xdr:row>22</xdr:row>
      <xdr:rowOff>33618</xdr:rowOff>
    </xdr:to>
    <xdr:cxnSp macro="">
      <xdr:nvCxnSpPr>
        <xdr:cNvPr id="14" name="直線矢印コネクタ 13"/>
        <xdr:cNvCxnSpPr/>
      </xdr:nvCxnSpPr>
      <xdr:spPr>
        <a:xfrm flipH="1" flipV="1">
          <a:off x="5945869" y="5623698"/>
          <a:ext cx="2245631" cy="91302"/>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414618</xdr:colOff>
      <xdr:row>5</xdr:row>
      <xdr:rowOff>67235</xdr:rowOff>
    </xdr:from>
    <xdr:to>
      <xdr:col>3</xdr:col>
      <xdr:colOff>179295</xdr:colOff>
      <xdr:row>11</xdr:row>
      <xdr:rowOff>161364</xdr:rowOff>
    </xdr:to>
    <xdr:sp macro="" textlink="">
      <xdr:nvSpPr>
        <xdr:cNvPr id="11" name="楕円 10"/>
        <xdr:cNvSpPr/>
      </xdr:nvSpPr>
      <xdr:spPr>
        <a:xfrm>
          <a:off x="414618" y="1255059"/>
          <a:ext cx="2420471" cy="15733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145677</xdr:colOff>
      <xdr:row>10</xdr:row>
      <xdr:rowOff>-1</xdr:rowOff>
    </xdr:from>
    <xdr:to>
      <xdr:col>7</xdr:col>
      <xdr:colOff>638735</xdr:colOff>
      <xdr:row>13</xdr:row>
      <xdr:rowOff>121022</xdr:rowOff>
    </xdr:to>
    <xdr:sp macro="" textlink="">
      <xdr:nvSpPr>
        <xdr:cNvPr id="15" name="テキスト ボックス 14"/>
        <xdr:cNvSpPr txBox="1"/>
      </xdr:nvSpPr>
      <xdr:spPr>
        <a:xfrm>
          <a:off x="2801471" y="2420470"/>
          <a:ext cx="2543735" cy="838199"/>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mj-ea"/>
              <a:ea typeface="+mj-ea"/>
            </a:rPr>
            <a:t>必要科目をとドロップダウンリストより選択</a:t>
          </a:r>
          <a:endParaRPr kumimoji="1" lang="en-US" altLang="ja-JP" sz="1050">
            <a:latin typeface="+mj-ea"/>
            <a:ea typeface="+mj-ea"/>
          </a:endParaRPr>
        </a:p>
        <a:p>
          <a:r>
            <a:rPr kumimoji="1" lang="ja-JP" altLang="en-US" sz="1050">
              <a:latin typeface="+mj-ea"/>
              <a:ea typeface="+mj-ea"/>
            </a:rPr>
            <a:t>・契約</a:t>
          </a:r>
          <a:r>
            <a:rPr kumimoji="1" lang="en-US" altLang="ja-JP" sz="1050">
              <a:latin typeface="+mj-ea"/>
              <a:ea typeface="+mj-ea"/>
            </a:rPr>
            <a:t>No</a:t>
          </a:r>
          <a:r>
            <a:rPr kumimoji="1" lang="ja-JP" altLang="en-US" sz="1050">
              <a:latin typeface="+mj-ea"/>
              <a:ea typeface="+mj-ea"/>
            </a:rPr>
            <a:t>は直入力</a:t>
          </a:r>
          <a:endParaRPr kumimoji="1" lang="en-US" altLang="ja-JP" sz="1050">
            <a:latin typeface="+mj-ea"/>
            <a:ea typeface="+mj-ea"/>
          </a:endParaRPr>
        </a:p>
        <a:p>
          <a:r>
            <a:rPr kumimoji="1" lang="ja-JP" altLang="en-US" sz="1050">
              <a:latin typeface="+mj-ea"/>
              <a:ea typeface="+mj-ea"/>
            </a:rPr>
            <a:t>・原価科目は自動選択（入力必要なし）</a:t>
          </a:r>
          <a:endParaRPr kumimoji="1" lang="en-US" altLang="ja-JP" sz="1050">
            <a:latin typeface="+mj-ea"/>
            <a:ea typeface="+mj-ea"/>
          </a:endParaRPr>
        </a:p>
        <a:p>
          <a:r>
            <a:rPr kumimoji="1" lang="ja-JP" altLang="en-US" sz="1050">
              <a:latin typeface="+mj-ea"/>
              <a:ea typeface="+mj-ea"/>
            </a:rPr>
            <a:t>＊入力は初回時のみ</a:t>
          </a:r>
          <a:endParaRPr kumimoji="1" lang="en-US" altLang="ja-JP" sz="1050">
            <a:latin typeface="+mj-ea"/>
            <a:ea typeface="+mj-ea"/>
          </a:endParaRPr>
        </a:p>
      </xdr:txBody>
    </xdr:sp>
    <xdr:clientData/>
  </xdr:twoCellAnchor>
  <xdr:twoCellAnchor>
    <xdr:from>
      <xdr:col>0</xdr:col>
      <xdr:colOff>504265</xdr:colOff>
      <xdr:row>14</xdr:row>
      <xdr:rowOff>179294</xdr:rowOff>
    </xdr:from>
    <xdr:to>
      <xdr:col>2</xdr:col>
      <xdr:colOff>329453</xdr:colOff>
      <xdr:row>16</xdr:row>
      <xdr:rowOff>22412</xdr:rowOff>
    </xdr:to>
    <xdr:sp macro="" textlink="">
      <xdr:nvSpPr>
        <xdr:cNvPr id="16" name="楕円 15"/>
        <xdr:cNvSpPr/>
      </xdr:nvSpPr>
      <xdr:spPr>
        <a:xfrm>
          <a:off x="504265" y="3529853"/>
          <a:ext cx="1943100" cy="35858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347383</xdr:colOff>
      <xdr:row>16</xdr:row>
      <xdr:rowOff>44824</xdr:rowOff>
    </xdr:from>
    <xdr:to>
      <xdr:col>3</xdr:col>
      <xdr:colOff>347382</xdr:colOff>
      <xdr:row>21</xdr:row>
      <xdr:rowOff>67234</xdr:rowOff>
    </xdr:to>
    <xdr:sp macro="" textlink="">
      <xdr:nvSpPr>
        <xdr:cNvPr id="17" name="楕円 16"/>
        <xdr:cNvSpPr/>
      </xdr:nvSpPr>
      <xdr:spPr>
        <a:xfrm>
          <a:off x="347383" y="3910853"/>
          <a:ext cx="2655793" cy="15352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25</xdr:row>
      <xdr:rowOff>201706</xdr:rowOff>
    </xdr:from>
    <xdr:to>
      <xdr:col>2</xdr:col>
      <xdr:colOff>468406</xdr:colOff>
      <xdr:row>27</xdr:row>
      <xdr:rowOff>257735</xdr:rowOff>
    </xdr:to>
    <xdr:sp macro="" textlink="">
      <xdr:nvSpPr>
        <xdr:cNvPr id="19" name="テキスト ボックス 18"/>
        <xdr:cNvSpPr txBox="1"/>
      </xdr:nvSpPr>
      <xdr:spPr>
        <a:xfrm>
          <a:off x="829235" y="6790765"/>
          <a:ext cx="1757083" cy="661146"/>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lt"/>
              <a:ea typeface="+mn-ea"/>
            </a:rPr>
            <a:t>内訳を記載</a:t>
          </a:r>
          <a:endParaRPr kumimoji="1" lang="en-US" altLang="ja-JP" sz="1200">
            <a:latin typeface="+mn-lt"/>
            <a:ea typeface="+mn-ea"/>
          </a:endParaRPr>
        </a:p>
        <a:p>
          <a:r>
            <a:rPr kumimoji="1" lang="ja-JP" altLang="en-US" sz="1200">
              <a:latin typeface="+mn-lt"/>
              <a:ea typeface="+mn-ea"/>
            </a:rPr>
            <a:t>＊入力は初回時のみ</a:t>
          </a:r>
          <a:endParaRPr kumimoji="1" lang="en-US" altLang="ja-JP" sz="1200">
            <a:latin typeface="+mn-lt"/>
            <a:ea typeface="+mn-ea"/>
          </a:endParaRPr>
        </a:p>
      </xdr:txBody>
    </xdr:sp>
    <xdr:clientData/>
  </xdr:twoCellAnchor>
  <xdr:twoCellAnchor>
    <xdr:from>
      <xdr:col>3</xdr:col>
      <xdr:colOff>0</xdr:colOff>
      <xdr:row>21</xdr:row>
      <xdr:rowOff>0</xdr:rowOff>
    </xdr:from>
    <xdr:to>
      <xdr:col>7</xdr:col>
      <xdr:colOff>629768</xdr:colOff>
      <xdr:row>24</xdr:row>
      <xdr:rowOff>239805</xdr:rowOff>
    </xdr:to>
    <xdr:sp macro="" textlink="">
      <xdr:nvSpPr>
        <xdr:cNvPr id="21" name="テキスト ボックス 20"/>
        <xdr:cNvSpPr txBox="1"/>
      </xdr:nvSpPr>
      <xdr:spPr>
        <a:xfrm>
          <a:off x="2655794" y="5378824"/>
          <a:ext cx="2680445" cy="1147481"/>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lt"/>
              <a:ea typeface="+mn-ea"/>
            </a:rPr>
            <a:t>内訳を記載</a:t>
          </a:r>
          <a:endParaRPr kumimoji="1" lang="en-US" altLang="ja-JP" sz="1100">
            <a:latin typeface="+mn-lt"/>
            <a:ea typeface="+mn-ea"/>
          </a:endParaRPr>
        </a:p>
        <a:p>
          <a:r>
            <a:rPr kumimoji="1" lang="ja-JP" altLang="en-US" sz="1100">
              <a:latin typeface="+mn-lt"/>
              <a:ea typeface="+mn-ea"/>
            </a:rPr>
            <a:t>一番上の行は工事概要を入力。</a:t>
          </a:r>
          <a:endParaRPr kumimoji="1" lang="en-US" altLang="ja-JP" sz="1100">
            <a:latin typeface="+mn-lt"/>
            <a:ea typeface="+mn-ea"/>
          </a:endParaRPr>
        </a:p>
        <a:p>
          <a:r>
            <a:rPr kumimoji="1" lang="ja-JP" altLang="en-US" sz="1100">
              <a:latin typeface="+mn-lt"/>
              <a:ea typeface="+mn-ea"/>
            </a:rPr>
            <a:t>＊請求書の品名・規格・摘要等欄に反映されます。</a:t>
          </a:r>
          <a:endParaRPr kumimoji="1" lang="en-US" altLang="ja-JP" sz="1100">
            <a:latin typeface="+mn-lt"/>
            <a:ea typeface="+mn-ea"/>
          </a:endParaRPr>
        </a:p>
        <a:p>
          <a:r>
            <a:rPr kumimoji="1" lang="ja-JP" altLang="en-US" sz="1100">
              <a:latin typeface="+mn-lt"/>
              <a:ea typeface="+mn-ea"/>
            </a:rPr>
            <a:t>＊入力は初回時のみ</a:t>
          </a:r>
          <a:endParaRPr kumimoji="1" lang="en-US" altLang="ja-JP" sz="1100">
            <a:latin typeface="+mj-ea"/>
            <a:ea typeface="+mj-ea"/>
          </a:endParaRPr>
        </a:p>
      </xdr:txBody>
    </xdr:sp>
    <xdr:clientData/>
  </xdr:twoCellAnchor>
  <xdr:twoCellAnchor>
    <xdr:from>
      <xdr:col>1</xdr:col>
      <xdr:colOff>1013012</xdr:colOff>
      <xdr:row>21</xdr:row>
      <xdr:rowOff>100854</xdr:rowOff>
    </xdr:from>
    <xdr:to>
      <xdr:col>1</xdr:col>
      <xdr:colOff>1030941</xdr:colOff>
      <xdr:row>25</xdr:row>
      <xdr:rowOff>201706</xdr:rowOff>
    </xdr:to>
    <xdr:cxnSp macro="">
      <xdr:nvCxnSpPr>
        <xdr:cNvPr id="22" name="直線矢印コネクタ 21"/>
        <xdr:cNvCxnSpPr>
          <a:stCxn id="19" idx="0"/>
        </xdr:cNvCxnSpPr>
      </xdr:nvCxnSpPr>
      <xdr:spPr>
        <a:xfrm flipV="1">
          <a:off x="1707777" y="5479678"/>
          <a:ext cx="17929" cy="1311087"/>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320488</xdr:colOff>
      <xdr:row>15</xdr:row>
      <xdr:rowOff>174813</xdr:rowOff>
    </xdr:from>
    <xdr:to>
      <xdr:col>5</xdr:col>
      <xdr:colOff>230841</xdr:colOff>
      <xdr:row>21</xdr:row>
      <xdr:rowOff>0</xdr:rowOff>
    </xdr:to>
    <xdr:cxnSp macro="">
      <xdr:nvCxnSpPr>
        <xdr:cNvPr id="23" name="直線矢印コネクタ 22"/>
        <xdr:cNvCxnSpPr>
          <a:stCxn id="21" idx="0"/>
        </xdr:cNvCxnSpPr>
      </xdr:nvCxnSpPr>
      <xdr:spPr>
        <a:xfrm flipH="1" flipV="1">
          <a:off x="2438400" y="3738284"/>
          <a:ext cx="1557617" cy="1640540"/>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134470</xdr:colOff>
      <xdr:row>0</xdr:row>
      <xdr:rowOff>33618</xdr:rowOff>
    </xdr:from>
    <xdr:to>
      <xdr:col>9</xdr:col>
      <xdr:colOff>202184</xdr:colOff>
      <xdr:row>1</xdr:row>
      <xdr:rowOff>243809</xdr:rowOff>
    </xdr:to>
    <xdr:sp macro="" textlink="">
      <xdr:nvSpPr>
        <xdr:cNvPr id="24" name="テキスト ボックス 23"/>
        <xdr:cNvSpPr txBox="1"/>
      </xdr:nvSpPr>
      <xdr:spPr>
        <a:xfrm>
          <a:off x="2790264" y="33618"/>
          <a:ext cx="3317420" cy="378279"/>
        </a:xfrm>
        <a:prstGeom prst="rect">
          <a:avLst/>
        </a:prstGeom>
        <a:solidFill>
          <a:srgbClr val="FFFF99"/>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黄色の塗りつぶし部に入力して下さい。</a:t>
          </a:r>
          <a:endParaRPr kumimoji="1" lang="en-US" altLang="ja-JP" sz="1400"/>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212911</xdr:colOff>
      <xdr:row>12</xdr:row>
      <xdr:rowOff>22412</xdr:rowOff>
    </xdr:from>
    <xdr:to>
      <xdr:col>11</xdr:col>
      <xdr:colOff>593912</xdr:colOff>
      <xdr:row>12</xdr:row>
      <xdr:rowOff>373719</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851836" y="4327712"/>
          <a:ext cx="847726" cy="3513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557892</xdr:colOff>
      <xdr:row>15</xdr:row>
      <xdr:rowOff>54429</xdr:rowOff>
    </xdr:from>
    <xdr:to>
      <xdr:col>18</xdr:col>
      <xdr:colOff>176893</xdr:colOff>
      <xdr:row>17</xdr:row>
      <xdr:rowOff>435428</xdr:rowOff>
    </xdr:to>
    <xdr:sp macro="" textlink="">
      <xdr:nvSpPr>
        <xdr:cNvPr id="3" name="楕円 2"/>
        <xdr:cNvSpPr/>
      </xdr:nvSpPr>
      <xdr:spPr>
        <a:xfrm>
          <a:off x="10042071" y="5238750"/>
          <a:ext cx="1551215" cy="130628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299358</xdr:colOff>
      <xdr:row>17</xdr:row>
      <xdr:rowOff>285752</xdr:rowOff>
    </xdr:from>
    <xdr:to>
      <xdr:col>18</xdr:col>
      <xdr:colOff>408214</xdr:colOff>
      <xdr:row>19</xdr:row>
      <xdr:rowOff>401410</xdr:rowOff>
    </xdr:to>
    <xdr:cxnSp macro="">
      <xdr:nvCxnSpPr>
        <xdr:cNvPr id="5" name="直線矢印コネクタ 4"/>
        <xdr:cNvCxnSpPr>
          <a:stCxn id="6" idx="1"/>
        </xdr:cNvCxnSpPr>
      </xdr:nvCxnSpPr>
      <xdr:spPr>
        <a:xfrm flipH="1" flipV="1">
          <a:off x="10980965" y="6395359"/>
          <a:ext cx="843642" cy="104094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408214</xdr:colOff>
      <xdr:row>18</xdr:row>
      <xdr:rowOff>367392</xdr:rowOff>
    </xdr:from>
    <xdr:to>
      <xdr:col>27</xdr:col>
      <xdr:colOff>312964</xdr:colOff>
      <xdr:row>20</xdr:row>
      <xdr:rowOff>435428</xdr:rowOff>
    </xdr:to>
    <xdr:sp macro="" textlink="">
      <xdr:nvSpPr>
        <xdr:cNvPr id="6" name="テキスト ボックス 5"/>
        <xdr:cNvSpPr txBox="1"/>
      </xdr:nvSpPr>
      <xdr:spPr>
        <a:xfrm>
          <a:off x="11824607" y="6939642"/>
          <a:ext cx="5157107" cy="993322"/>
        </a:xfrm>
        <a:prstGeom prst="rect">
          <a:avLst/>
        </a:prstGeom>
        <a:solidFill>
          <a:schemeClr val="tx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・④請求回は出来高内訳書の回数をドロップダウンリストより選択してください。</a:t>
          </a:r>
        </a:p>
      </xdr:txBody>
    </xdr:sp>
    <xdr:clientData/>
  </xdr:twoCellAnchor>
  <xdr:twoCellAnchor>
    <xdr:from>
      <xdr:col>11</xdr:col>
      <xdr:colOff>0</xdr:colOff>
      <xdr:row>19</xdr:row>
      <xdr:rowOff>449035</xdr:rowOff>
    </xdr:from>
    <xdr:to>
      <xdr:col>16</xdr:col>
      <xdr:colOff>432706</xdr:colOff>
      <xdr:row>25</xdr:row>
      <xdr:rowOff>54428</xdr:rowOff>
    </xdr:to>
    <xdr:sp macro="" textlink="">
      <xdr:nvSpPr>
        <xdr:cNvPr id="7" name="テキスト ボックス 6"/>
        <xdr:cNvSpPr txBox="1"/>
      </xdr:nvSpPr>
      <xdr:spPr>
        <a:xfrm>
          <a:off x="7089321" y="7483928"/>
          <a:ext cx="3562349" cy="530679"/>
        </a:xfrm>
        <a:prstGeom prst="rect">
          <a:avLst/>
        </a:prstGeom>
        <a:solidFill>
          <a:srgbClr val="FFFF99"/>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黄色の塗りつぶし部に入力して下さい。</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177192</xdr:colOff>
      <xdr:row>10</xdr:row>
      <xdr:rowOff>212913</xdr:rowOff>
    </xdr:from>
    <xdr:to>
      <xdr:col>11</xdr:col>
      <xdr:colOff>558193</xdr:colOff>
      <xdr:row>11</xdr:row>
      <xdr:rowOff>349907</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820880" y="3927663"/>
          <a:ext cx="845344" cy="3513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212911</xdr:colOff>
      <xdr:row>12</xdr:row>
      <xdr:rowOff>22412</xdr:rowOff>
    </xdr:from>
    <xdr:to>
      <xdr:col>11</xdr:col>
      <xdr:colOff>593912</xdr:colOff>
      <xdr:row>12</xdr:row>
      <xdr:rowOff>373719</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851836" y="4327712"/>
          <a:ext cx="847726" cy="3513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212911</xdr:colOff>
      <xdr:row>12</xdr:row>
      <xdr:rowOff>22412</xdr:rowOff>
    </xdr:from>
    <xdr:to>
      <xdr:col>11</xdr:col>
      <xdr:colOff>593912</xdr:colOff>
      <xdr:row>12</xdr:row>
      <xdr:rowOff>373719</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6851836" y="4327712"/>
          <a:ext cx="847726" cy="3513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A71"/>
  <sheetViews>
    <sheetView workbookViewId="0">
      <selection activeCell="G20" sqref="G20"/>
    </sheetView>
  </sheetViews>
  <sheetFormatPr defaultRowHeight="13.5"/>
  <cols>
    <col min="1" max="1" width="125.375" bestFit="1" customWidth="1"/>
  </cols>
  <sheetData>
    <row r="1" spans="1:1" ht="24" customHeight="1">
      <c r="A1" s="20"/>
    </row>
    <row r="2" spans="1:1" ht="24" customHeight="1">
      <c r="A2" s="44" t="s">
        <v>238</v>
      </c>
    </row>
    <row r="3" spans="1:1" ht="24" customHeight="1">
      <c r="A3" s="42" t="s">
        <v>239</v>
      </c>
    </row>
    <row r="4" spans="1:1" ht="24" customHeight="1">
      <c r="A4" s="42" t="s">
        <v>244</v>
      </c>
    </row>
    <row r="5" spans="1:1" ht="24" customHeight="1">
      <c r="A5" s="21"/>
    </row>
    <row r="6" spans="1:1" ht="24" customHeight="1">
      <c r="A6" s="43" t="s">
        <v>240</v>
      </c>
    </row>
    <row r="7" spans="1:1" ht="24" customHeight="1">
      <c r="A7" s="42" t="s">
        <v>241</v>
      </c>
    </row>
    <row r="8" spans="1:1" ht="24" customHeight="1">
      <c r="A8" s="42" t="s">
        <v>242</v>
      </c>
    </row>
    <row r="9" spans="1:1" ht="24" customHeight="1">
      <c r="A9" s="42" t="s">
        <v>245</v>
      </c>
    </row>
    <row r="10" spans="1:1" ht="24" customHeight="1">
      <c r="A10" s="21"/>
    </row>
    <row r="11" spans="1:1" ht="24" customHeight="1">
      <c r="A11" s="21"/>
    </row>
    <row r="12" spans="1:1" ht="24" customHeight="1">
      <c r="A12" s="21"/>
    </row>
    <row r="13" spans="1:1" ht="24" customHeight="1">
      <c r="A13" s="21"/>
    </row>
    <row r="14" spans="1:1" ht="24" customHeight="1">
      <c r="A14" s="21"/>
    </row>
    <row r="15" spans="1:1" ht="24" customHeight="1"/>
    <row r="16" spans="1:1"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O83"/>
  <sheetViews>
    <sheetView showGridLines="0" showRowColHeaders="0" showZeros="0" zoomScale="120" zoomScaleNormal="120" workbookViewId="0">
      <selection activeCell="B11" sqref="B11:D11"/>
    </sheetView>
  </sheetViews>
  <sheetFormatPr defaultRowHeight="13.5"/>
  <cols>
    <col min="1" max="1" width="11.625" style="24" customWidth="1"/>
    <col min="2" max="4" width="7.625" style="24" customWidth="1"/>
    <col min="5" max="5" width="6.625" style="24" customWidth="1"/>
    <col min="6" max="6" width="12.625" style="24" customWidth="1"/>
    <col min="7" max="7" width="0.375" style="24" customWidth="1"/>
    <col min="8" max="8" width="11.625" style="24" customWidth="1"/>
    <col min="9" max="9" width="3.625" style="24" customWidth="1"/>
    <col min="10" max="15" width="6.625" style="24" customWidth="1"/>
    <col min="16" max="256" width="9" style="24"/>
    <col min="257" max="257" width="11.625" style="24" customWidth="1"/>
    <col min="258" max="260" width="7.625" style="24" customWidth="1"/>
    <col min="261" max="261" width="6.625" style="24" customWidth="1"/>
    <col min="262" max="262" width="12.625" style="24" customWidth="1"/>
    <col min="263" max="263" width="0.375" style="24" customWidth="1"/>
    <col min="264" max="264" width="11.625" style="24" customWidth="1"/>
    <col min="265" max="265" width="3.625" style="24" customWidth="1"/>
    <col min="266" max="271" width="6.625" style="24" customWidth="1"/>
    <col min="272" max="512" width="9" style="24"/>
    <col min="513" max="513" width="11.625" style="24" customWidth="1"/>
    <col min="514" max="516" width="7.625" style="24" customWidth="1"/>
    <col min="517" max="517" width="6.625" style="24" customWidth="1"/>
    <col min="518" max="518" width="12.625" style="24" customWidth="1"/>
    <col min="519" max="519" width="0.375" style="24" customWidth="1"/>
    <col min="520" max="520" width="11.625" style="24" customWidth="1"/>
    <col min="521" max="521" width="3.625" style="24" customWidth="1"/>
    <col min="522" max="527" width="6.625" style="24" customWidth="1"/>
    <col min="528" max="768" width="9" style="24"/>
    <col min="769" max="769" width="11.625" style="24" customWidth="1"/>
    <col min="770" max="772" width="7.625" style="24" customWidth="1"/>
    <col min="773" max="773" width="6.625" style="24" customWidth="1"/>
    <col min="774" max="774" width="12.625" style="24" customWidth="1"/>
    <col min="775" max="775" width="0.375" style="24" customWidth="1"/>
    <col min="776" max="776" width="11.625" style="24" customWidth="1"/>
    <col min="777" max="777" width="3.625" style="24" customWidth="1"/>
    <col min="778" max="783" width="6.625" style="24" customWidth="1"/>
    <col min="784" max="1024" width="9" style="24"/>
    <col min="1025" max="1025" width="11.625" style="24" customWidth="1"/>
    <col min="1026" max="1028" width="7.625" style="24" customWidth="1"/>
    <col min="1029" max="1029" width="6.625" style="24" customWidth="1"/>
    <col min="1030" max="1030" width="12.625" style="24" customWidth="1"/>
    <col min="1031" max="1031" width="0.375" style="24" customWidth="1"/>
    <col min="1032" max="1032" width="11.625" style="24" customWidth="1"/>
    <col min="1033" max="1033" width="3.625" style="24" customWidth="1"/>
    <col min="1034" max="1039" width="6.625" style="24" customWidth="1"/>
    <col min="1040" max="1280" width="9" style="24"/>
    <col min="1281" max="1281" width="11.625" style="24" customWidth="1"/>
    <col min="1282" max="1284" width="7.625" style="24" customWidth="1"/>
    <col min="1285" max="1285" width="6.625" style="24" customWidth="1"/>
    <col min="1286" max="1286" width="12.625" style="24" customWidth="1"/>
    <col min="1287" max="1287" width="0.375" style="24" customWidth="1"/>
    <col min="1288" max="1288" width="11.625" style="24" customWidth="1"/>
    <col min="1289" max="1289" width="3.625" style="24" customWidth="1"/>
    <col min="1290" max="1295" width="6.625" style="24" customWidth="1"/>
    <col min="1296" max="1536" width="9" style="24"/>
    <col min="1537" max="1537" width="11.625" style="24" customWidth="1"/>
    <col min="1538" max="1540" width="7.625" style="24" customWidth="1"/>
    <col min="1541" max="1541" width="6.625" style="24" customWidth="1"/>
    <col min="1542" max="1542" width="12.625" style="24" customWidth="1"/>
    <col min="1543" max="1543" width="0.375" style="24" customWidth="1"/>
    <col min="1544" max="1544" width="11.625" style="24" customWidth="1"/>
    <col min="1545" max="1545" width="3.625" style="24" customWidth="1"/>
    <col min="1546" max="1551" width="6.625" style="24" customWidth="1"/>
    <col min="1552" max="1792" width="9" style="24"/>
    <col min="1793" max="1793" width="11.625" style="24" customWidth="1"/>
    <col min="1794" max="1796" width="7.625" style="24" customWidth="1"/>
    <col min="1797" max="1797" width="6.625" style="24" customWidth="1"/>
    <col min="1798" max="1798" width="12.625" style="24" customWidth="1"/>
    <col min="1799" max="1799" width="0.375" style="24" customWidth="1"/>
    <col min="1800" max="1800" width="11.625" style="24" customWidth="1"/>
    <col min="1801" max="1801" width="3.625" style="24" customWidth="1"/>
    <col min="1802" max="1807" width="6.625" style="24" customWidth="1"/>
    <col min="1808" max="2048" width="9" style="24"/>
    <col min="2049" max="2049" width="11.625" style="24" customWidth="1"/>
    <col min="2050" max="2052" width="7.625" style="24" customWidth="1"/>
    <col min="2053" max="2053" width="6.625" style="24" customWidth="1"/>
    <col min="2054" max="2054" width="12.625" style="24" customWidth="1"/>
    <col min="2055" max="2055" width="0.375" style="24" customWidth="1"/>
    <col min="2056" max="2056" width="11.625" style="24" customWidth="1"/>
    <col min="2057" max="2057" width="3.625" style="24" customWidth="1"/>
    <col min="2058" max="2063" width="6.625" style="24" customWidth="1"/>
    <col min="2064" max="2304" width="9" style="24"/>
    <col min="2305" max="2305" width="11.625" style="24" customWidth="1"/>
    <col min="2306" max="2308" width="7.625" style="24" customWidth="1"/>
    <col min="2309" max="2309" width="6.625" style="24" customWidth="1"/>
    <col min="2310" max="2310" width="12.625" style="24" customWidth="1"/>
    <col min="2311" max="2311" width="0.375" style="24" customWidth="1"/>
    <col min="2312" max="2312" width="11.625" style="24" customWidth="1"/>
    <col min="2313" max="2313" width="3.625" style="24" customWidth="1"/>
    <col min="2314" max="2319" width="6.625" style="24" customWidth="1"/>
    <col min="2320" max="2560" width="9" style="24"/>
    <col min="2561" max="2561" width="11.625" style="24" customWidth="1"/>
    <col min="2562" max="2564" width="7.625" style="24" customWidth="1"/>
    <col min="2565" max="2565" width="6.625" style="24" customWidth="1"/>
    <col min="2566" max="2566" width="12.625" style="24" customWidth="1"/>
    <col min="2567" max="2567" width="0.375" style="24" customWidth="1"/>
    <col min="2568" max="2568" width="11.625" style="24" customWidth="1"/>
    <col min="2569" max="2569" width="3.625" style="24" customWidth="1"/>
    <col min="2570" max="2575" width="6.625" style="24" customWidth="1"/>
    <col min="2576" max="2816" width="9" style="24"/>
    <col min="2817" max="2817" width="11.625" style="24" customWidth="1"/>
    <col min="2818" max="2820" width="7.625" style="24" customWidth="1"/>
    <col min="2821" max="2821" width="6.625" style="24" customWidth="1"/>
    <col min="2822" max="2822" width="12.625" style="24" customWidth="1"/>
    <col min="2823" max="2823" width="0.375" style="24" customWidth="1"/>
    <col min="2824" max="2824" width="11.625" style="24" customWidth="1"/>
    <col min="2825" max="2825" width="3.625" style="24" customWidth="1"/>
    <col min="2826" max="2831" width="6.625" style="24" customWidth="1"/>
    <col min="2832" max="3072" width="9" style="24"/>
    <col min="3073" max="3073" width="11.625" style="24" customWidth="1"/>
    <col min="3074" max="3076" width="7.625" style="24" customWidth="1"/>
    <col min="3077" max="3077" width="6.625" style="24" customWidth="1"/>
    <col min="3078" max="3078" width="12.625" style="24" customWidth="1"/>
    <col min="3079" max="3079" width="0.375" style="24" customWidth="1"/>
    <col min="3080" max="3080" width="11.625" style="24" customWidth="1"/>
    <col min="3081" max="3081" width="3.625" style="24" customWidth="1"/>
    <col min="3082" max="3087" width="6.625" style="24" customWidth="1"/>
    <col min="3088" max="3328" width="9" style="24"/>
    <col min="3329" max="3329" width="11.625" style="24" customWidth="1"/>
    <col min="3330" max="3332" width="7.625" style="24" customWidth="1"/>
    <col min="3333" max="3333" width="6.625" style="24" customWidth="1"/>
    <col min="3334" max="3334" width="12.625" style="24" customWidth="1"/>
    <col min="3335" max="3335" width="0.375" style="24" customWidth="1"/>
    <col min="3336" max="3336" width="11.625" style="24" customWidth="1"/>
    <col min="3337" max="3337" width="3.625" style="24" customWidth="1"/>
    <col min="3338" max="3343" width="6.625" style="24" customWidth="1"/>
    <col min="3344" max="3584" width="9" style="24"/>
    <col min="3585" max="3585" width="11.625" style="24" customWidth="1"/>
    <col min="3586" max="3588" width="7.625" style="24" customWidth="1"/>
    <col min="3589" max="3589" width="6.625" style="24" customWidth="1"/>
    <col min="3590" max="3590" width="12.625" style="24" customWidth="1"/>
    <col min="3591" max="3591" width="0.375" style="24" customWidth="1"/>
    <col min="3592" max="3592" width="11.625" style="24" customWidth="1"/>
    <col min="3593" max="3593" width="3.625" style="24" customWidth="1"/>
    <col min="3594" max="3599" width="6.625" style="24" customWidth="1"/>
    <col min="3600" max="3840" width="9" style="24"/>
    <col min="3841" max="3841" width="11.625" style="24" customWidth="1"/>
    <col min="3842" max="3844" width="7.625" style="24" customWidth="1"/>
    <col min="3845" max="3845" width="6.625" style="24" customWidth="1"/>
    <col min="3846" max="3846" width="12.625" style="24" customWidth="1"/>
    <col min="3847" max="3847" width="0.375" style="24" customWidth="1"/>
    <col min="3848" max="3848" width="11.625" style="24" customWidth="1"/>
    <col min="3849" max="3849" width="3.625" style="24" customWidth="1"/>
    <col min="3850" max="3855" width="6.625" style="24" customWidth="1"/>
    <col min="3856" max="4096" width="9" style="24"/>
    <col min="4097" max="4097" width="11.625" style="24" customWidth="1"/>
    <col min="4098" max="4100" width="7.625" style="24" customWidth="1"/>
    <col min="4101" max="4101" width="6.625" style="24" customWidth="1"/>
    <col min="4102" max="4102" width="12.625" style="24" customWidth="1"/>
    <col min="4103" max="4103" width="0.375" style="24" customWidth="1"/>
    <col min="4104" max="4104" width="11.625" style="24" customWidth="1"/>
    <col min="4105" max="4105" width="3.625" style="24" customWidth="1"/>
    <col min="4106" max="4111" width="6.625" style="24" customWidth="1"/>
    <col min="4112" max="4352" width="9" style="24"/>
    <col min="4353" max="4353" width="11.625" style="24" customWidth="1"/>
    <col min="4354" max="4356" width="7.625" style="24" customWidth="1"/>
    <col min="4357" max="4357" width="6.625" style="24" customWidth="1"/>
    <col min="4358" max="4358" width="12.625" style="24" customWidth="1"/>
    <col min="4359" max="4359" width="0.375" style="24" customWidth="1"/>
    <col min="4360" max="4360" width="11.625" style="24" customWidth="1"/>
    <col min="4361" max="4361" width="3.625" style="24" customWidth="1"/>
    <col min="4362" max="4367" width="6.625" style="24" customWidth="1"/>
    <col min="4368" max="4608" width="9" style="24"/>
    <col min="4609" max="4609" width="11.625" style="24" customWidth="1"/>
    <col min="4610" max="4612" width="7.625" style="24" customWidth="1"/>
    <col min="4613" max="4613" width="6.625" style="24" customWidth="1"/>
    <col min="4614" max="4614" width="12.625" style="24" customWidth="1"/>
    <col min="4615" max="4615" width="0.375" style="24" customWidth="1"/>
    <col min="4616" max="4616" width="11.625" style="24" customWidth="1"/>
    <col min="4617" max="4617" width="3.625" style="24" customWidth="1"/>
    <col min="4618" max="4623" width="6.625" style="24" customWidth="1"/>
    <col min="4624" max="4864" width="9" style="24"/>
    <col min="4865" max="4865" width="11.625" style="24" customWidth="1"/>
    <col min="4866" max="4868" width="7.625" style="24" customWidth="1"/>
    <col min="4869" max="4869" width="6.625" style="24" customWidth="1"/>
    <col min="4870" max="4870" width="12.625" style="24" customWidth="1"/>
    <col min="4871" max="4871" width="0.375" style="24" customWidth="1"/>
    <col min="4872" max="4872" width="11.625" style="24" customWidth="1"/>
    <col min="4873" max="4873" width="3.625" style="24" customWidth="1"/>
    <col min="4874" max="4879" width="6.625" style="24" customWidth="1"/>
    <col min="4880" max="5120" width="9" style="24"/>
    <col min="5121" max="5121" width="11.625" style="24" customWidth="1"/>
    <col min="5122" max="5124" width="7.625" style="24" customWidth="1"/>
    <col min="5125" max="5125" width="6.625" style="24" customWidth="1"/>
    <col min="5126" max="5126" width="12.625" style="24" customWidth="1"/>
    <col min="5127" max="5127" width="0.375" style="24" customWidth="1"/>
    <col min="5128" max="5128" width="11.625" style="24" customWidth="1"/>
    <col min="5129" max="5129" width="3.625" style="24" customWidth="1"/>
    <col min="5130" max="5135" width="6.625" style="24" customWidth="1"/>
    <col min="5136" max="5376" width="9" style="24"/>
    <col min="5377" max="5377" width="11.625" style="24" customWidth="1"/>
    <col min="5378" max="5380" width="7.625" style="24" customWidth="1"/>
    <col min="5381" max="5381" width="6.625" style="24" customWidth="1"/>
    <col min="5382" max="5382" width="12.625" style="24" customWidth="1"/>
    <col min="5383" max="5383" width="0.375" style="24" customWidth="1"/>
    <col min="5384" max="5384" width="11.625" style="24" customWidth="1"/>
    <col min="5385" max="5385" width="3.625" style="24" customWidth="1"/>
    <col min="5386" max="5391" width="6.625" style="24" customWidth="1"/>
    <col min="5392" max="5632" width="9" style="24"/>
    <col min="5633" max="5633" width="11.625" style="24" customWidth="1"/>
    <col min="5634" max="5636" width="7.625" style="24" customWidth="1"/>
    <col min="5637" max="5637" width="6.625" style="24" customWidth="1"/>
    <col min="5638" max="5638" width="12.625" style="24" customWidth="1"/>
    <col min="5639" max="5639" width="0.375" style="24" customWidth="1"/>
    <col min="5640" max="5640" width="11.625" style="24" customWidth="1"/>
    <col min="5641" max="5641" width="3.625" style="24" customWidth="1"/>
    <col min="5642" max="5647" width="6.625" style="24" customWidth="1"/>
    <col min="5648" max="5888" width="9" style="24"/>
    <col min="5889" max="5889" width="11.625" style="24" customWidth="1"/>
    <col min="5890" max="5892" width="7.625" style="24" customWidth="1"/>
    <col min="5893" max="5893" width="6.625" style="24" customWidth="1"/>
    <col min="5894" max="5894" width="12.625" style="24" customWidth="1"/>
    <col min="5895" max="5895" width="0.375" style="24" customWidth="1"/>
    <col min="5896" max="5896" width="11.625" style="24" customWidth="1"/>
    <col min="5897" max="5897" width="3.625" style="24" customWidth="1"/>
    <col min="5898" max="5903" width="6.625" style="24" customWidth="1"/>
    <col min="5904" max="6144" width="9" style="24"/>
    <col min="6145" max="6145" width="11.625" style="24" customWidth="1"/>
    <col min="6146" max="6148" width="7.625" style="24" customWidth="1"/>
    <col min="6149" max="6149" width="6.625" style="24" customWidth="1"/>
    <col min="6150" max="6150" width="12.625" style="24" customWidth="1"/>
    <col min="6151" max="6151" width="0.375" style="24" customWidth="1"/>
    <col min="6152" max="6152" width="11.625" style="24" customWidth="1"/>
    <col min="6153" max="6153" width="3.625" style="24" customWidth="1"/>
    <col min="6154" max="6159" width="6.625" style="24" customWidth="1"/>
    <col min="6160" max="6400" width="9" style="24"/>
    <col min="6401" max="6401" width="11.625" style="24" customWidth="1"/>
    <col min="6402" max="6404" width="7.625" style="24" customWidth="1"/>
    <col min="6405" max="6405" width="6.625" style="24" customWidth="1"/>
    <col min="6406" max="6406" width="12.625" style="24" customWidth="1"/>
    <col min="6407" max="6407" width="0.375" style="24" customWidth="1"/>
    <col min="6408" max="6408" width="11.625" style="24" customWidth="1"/>
    <col min="6409" max="6409" width="3.625" style="24" customWidth="1"/>
    <col min="6410" max="6415" width="6.625" style="24" customWidth="1"/>
    <col min="6416" max="6656" width="9" style="24"/>
    <col min="6657" max="6657" width="11.625" style="24" customWidth="1"/>
    <col min="6658" max="6660" width="7.625" style="24" customWidth="1"/>
    <col min="6661" max="6661" width="6.625" style="24" customWidth="1"/>
    <col min="6662" max="6662" width="12.625" style="24" customWidth="1"/>
    <col min="6663" max="6663" width="0.375" style="24" customWidth="1"/>
    <col min="6664" max="6664" width="11.625" style="24" customWidth="1"/>
    <col min="6665" max="6665" width="3.625" style="24" customWidth="1"/>
    <col min="6666" max="6671" width="6.625" style="24" customWidth="1"/>
    <col min="6672" max="6912" width="9" style="24"/>
    <col min="6913" max="6913" width="11.625" style="24" customWidth="1"/>
    <col min="6914" max="6916" width="7.625" style="24" customWidth="1"/>
    <col min="6917" max="6917" width="6.625" style="24" customWidth="1"/>
    <col min="6918" max="6918" width="12.625" style="24" customWidth="1"/>
    <col min="6919" max="6919" width="0.375" style="24" customWidth="1"/>
    <col min="6920" max="6920" width="11.625" style="24" customWidth="1"/>
    <col min="6921" max="6921" width="3.625" style="24" customWidth="1"/>
    <col min="6922" max="6927" width="6.625" style="24" customWidth="1"/>
    <col min="6928" max="7168" width="9" style="24"/>
    <col min="7169" max="7169" width="11.625" style="24" customWidth="1"/>
    <col min="7170" max="7172" width="7.625" style="24" customWidth="1"/>
    <col min="7173" max="7173" width="6.625" style="24" customWidth="1"/>
    <col min="7174" max="7174" width="12.625" style="24" customWidth="1"/>
    <col min="7175" max="7175" width="0.375" style="24" customWidth="1"/>
    <col min="7176" max="7176" width="11.625" style="24" customWidth="1"/>
    <col min="7177" max="7177" width="3.625" style="24" customWidth="1"/>
    <col min="7178" max="7183" width="6.625" style="24" customWidth="1"/>
    <col min="7184" max="7424" width="9" style="24"/>
    <col min="7425" max="7425" width="11.625" style="24" customWidth="1"/>
    <col min="7426" max="7428" width="7.625" style="24" customWidth="1"/>
    <col min="7429" max="7429" width="6.625" style="24" customWidth="1"/>
    <col min="7430" max="7430" width="12.625" style="24" customWidth="1"/>
    <col min="7431" max="7431" width="0.375" style="24" customWidth="1"/>
    <col min="7432" max="7432" width="11.625" style="24" customWidth="1"/>
    <col min="7433" max="7433" width="3.625" style="24" customWidth="1"/>
    <col min="7434" max="7439" width="6.625" style="24" customWidth="1"/>
    <col min="7440" max="7680" width="9" style="24"/>
    <col min="7681" max="7681" width="11.625" style="24" customWidth="1"/>
    <col min="7682" max="7684" width="7.625" style="24" customWidth="1"/>
    <col min="7685" max="7685" width="6.625" style="24" customWidth="1"/>
    <col min="7686" max="7686" width="12.625" style="24" customWidth="1"/>
    <col min="7687" max="7687" width="0.375" style="24" customWidth="1"/>
    <col min="7688" max="7688" width="11.625" style="24" customWidth="1"/>
    <col min="7689" max="7689" width="3.625" style="24" customWidth="1"/>
    <col min="7690" max="7695" width="6.625" style="24" customWidth="1"/>
    <col min="7696" max="7936" width="9" style="24"/>
    <col min="7937" max="7937" width="11.625" style="24" customWidth="1"/>
    <col min="7938" max="7940" width="7.625" style="24" customWidth="1"/>
    <col min="7941" max="7941" width="6.625" style="24" customWidth="1"/>
    <col min="7942" max="7942" width="12.625" style="24" customWidth="1"/>
    <col min="7943" max="7943" width="0.375" style="24" customWidth="1"/>
    <col min="7944" max="7944" width="11.625" style="24" customWidth="1"/>
    <col min="7945" max="7945" width="3.625" style="24" customWidth="1"/>
    <col min="7946" max="7951" width="6.625" style="24" customWidth="1"/>
    <col min="7952" max="8192" width="9" style="24"/>
    <col min="8193" max="8193" width="11.625" style="24" customWidth="1"/>
    <col min="8194" max="8196" width="7.625" style="24" customWidth="1"/>
    <col min="8197" max="8197" width="6.625" style="24" customWidth="1"/>
    <col min="8198" max="8198" width="12.625" style="24" customWidth="1"/>
    <col min="8199" max="8199" width="0.375" style="24" customWidth="1"/>
    <col min="8200" max="8200" width="11.625" style="24" customWidth="1"/>
    <col min="8201" max="8201" width="3.625" style="24" customWidth="1"/>
    <col min="8202" max="8207" width="6.625" style="24" customWidth="1"/>
    <col min="8208" max="8448" width="9" style="24"/>
    <col min="8449" max="8449" width="11.625" style="24" customWidth="1"/>
    <col min="8450" max="8452" width="7.625" style="24" customWidth="1"/>
    <col min="8453" max="8453" width="6.625" style="24" customWidth="1"/>
    <col min="8454" max="8454" width="12.625" style="24" customWidth="1"/>
    <col min="8455" max="8455" width="0.375" style="24" customWidth="1"/>
    <col min="8456" max="8456" width="11.625" style="24" customWidth="1"/>
    <col min="8457" max="8457" width="3.625" style="24" customWidth="1"/>
    <col min="8458" max="8463" width="6.625" style="24" customWidth="1"/>
    <col min="8464" max="8704" width="9" style="24"/>
    <col min="8705" max="8705" width="11.625" style="24" customWidth="1"/>
    <col min="8706" max="8708" width="7.625" style="24" customWidth="1"/>
    <col min="8709" max="8709" width="6.625" style="24" customWidth="1"/>
    <col min="8710" max="8710" width="12.625" style="24" customWidth="1"/>
    <col min="8711" max="8711" width="0.375" style="24" customWidth="1"/>
    <col min="8712" max="8712" width="11.625" style="24" customWidth="1"/>
    <col min="8713" max="8713" width="3.625" style="24" customWidth="1"/>
    <col min="8714" max="8719" width="6.625" style="24" customWidth="1"/>
    <col min="8720" max="8960" width="9" style="24"/>
    <col min="8961" max="8961" width="11.625" style="24" customWidth="1"/>
    <col min="8962" max="8964" width="7.625" style="24" customWidth="1"/>
    <col min="8965" max="8965" width="6.625" style="24" customWidth="1"/>
    <col min="8966" max="8966" width="12.625" style="24" customWidth="1"/>
    <col min="8967" max="8967" width="0.375" style="24" customWidth="1"/>
    <col min="8968" max="8968" width="11.625" style="24" customWidth="1"/>
    <col min="8969" max="8969" width="3.625" style="24" customWidth="1"/>
    <col min="8970" max="8975" width="6.625" style="24" customWidth="1"/>
    <col min="8976" max="9216" width="9" style="24"/>
    <col min="9217" max="9217" width="11.625" style="24" customWidth="1"/>
    <col min="9218" max="9220" width="7.625" style="24" customWidth="1"/>
    <col min="9221" max="9221" width="6.625" style="24" customWidth="1"/>
    <col min="9222" max="9222" width="12.625" style="24" customWidth="1"/>
    <col min="9223" max="9223" width="0.375" style="24" customWidth="1"/>
    <col min="9224" max="9224" width="11.625" style="24" customWidth="1"/>
    <col min="9225" max="9225" width="3.625" style="24" customWidth="1"/>
    <col min="9226" max="9231" width="6.625" style="24" customWidth="1"/>
    <col min="9232" max="9472" width="9" style="24"/>
    <col min="9473" max="9473" width="11.625" style="24" customWidth="1"/>
    <col min="9474" max="9476" width="7.625" style="24" customWidth="1"/>
    <col min="9477" max="9477" width="6.625" style="24" customWidth="1"/>
    <col min="9478" max="9478" width="12.625" style="24" customWidth="1"/>
    <col min="9479" max="9479" width="0.375" style="24" customWidth="1"/>
    <col min="9480" max="9480" width="11.625" style="24" customWidth="1"/>
    <col min="9481" max="9481" width="3.625" style="24" customWidth="1"/>
    <col min="9482" max="9487" width="6.625" style="24" customWidth="1"/>
    <col min="9488" max="9728" width="9" style="24"/>
    <col min="9729" max="9729" width="11.625" style="24" customWidth="1"/>
    <col min="9730" max="9732" width="7.625" style="24" customWidth="1"/>
    <col min="9733" max="9733" width="6.625" style="24" customWidth="1"/>
    <col min="9734" max="9734" width="12.625" style="24" customWidth="1"/>
    <col min="9735" max="9735" width="0.375" style="24" customWidth="1"/>
    <col min="9736" max="9736" width="11.625" style="24" customWidth="1"/>
    <col min="9737" max="9737" width="3.625" style="24" customWidth="1"/>
    <col min="9738" max="9743" width="6.625" style="24" customWidth="1"/>
    <col min="9744" max="9984" width="9" style="24"/>
    <col min="9985" max="9985" width="11.625" style="24" customWidth="1"/>
    <col min="9986" max="9988" width="7.625" style="24" customWidth="1"/>
    <col min="9989" max="9989" width="6.625" style="24" customWidth="1"/>
    <col min="9990" max="9990" width="12.625" style="24" customWidth="1"/>
    <col min="9991" max="9991" width="0.375" style="24" customWidth="1"/>
    <col min="9992" max="9992" width="11.625" style="24" customWidth="1"/>
    <col min="9993" max="9993" width="3.625" style="24" customWidth="1"/>
    <col min="9994" max="9999" width="6.625" style="24" customWidth="1"/>
    <col min="10000" max="10240" width="9" style="24"/>
    <col min="10241" max="10241" width="11.625" style="24" customWidth="1"/>
    <col min="10242" max="10244" width="7.625" style="24" customWidth="1"/>
    <col min="10245" max="10245" width="6.625" style="24" customWidth="1"/>
    <col min="10246" max="10246" width="12.625" style="24" customWidth="1"/>
    <col min="10247" max="10247" width="0.375" style="24" customWidth="1"/>
    <col min="10248" max="10248" width="11.625" style="24" customWidth="1"/>
    <col min="10249" max="10249" width="3.625" style="24" customWidth="1"/>
    <col min="10250" max="10255" width="6.625" style="24" customWidth="1"/>
    <col min="10256" max="10496" width="9" style="24"/>
    <col min="10497" max="10497" width="11.625" style="24" customWidth="1"/>
    <col min="10498" max="10500" width="7.625" style="24" customWidth="1"/>
    <col min="10501" max="10501" width="6.625" style="24" customWidth="1"/>
    <col min="10502" max="10502" width="12.625" style="24" customWidth="1"/>
    <col min="10503" max="10503" width="0.375" style="24" customWidth="1"/>
    <col min="10504" max="10504" width="11.625" style="24" customWidth="1"/>
    <col min="10505" max="10505" width="3.625" style="24" customWidth="1"/>
    <col min="10506" max="10511" width="6.625" style="24" customWidth="1"/>
    <col min="10512" max="10752" width="9" style="24"/>
    <col min="10753" max="10753" width="11.625" style="24" customWidth="1"/>
    <col min="10754" max="10756" width="7.625" style="24" customWidth="1"/>
    <col min="10757" max="10757" width="6.625" style="24" customWidth="1"/>
    <col min="10758" max="10758" width="12.625" style="24" customWidth="1"/>
    <col min="10759" max="10759" width="0.375" style="24" customWidth="1"/>
    <col min="10760" max="10760" width="11.625" style="24" customWidth="1"/>
    <col min="10761" max="10761" width="3.625" style="24" customWidth="1"/>
    <col min="10762" max="10767" width="6.625" style="24" customWidth="1"/>
    <col min="10768" max="11008" width="9" style="24"/>
    <col min="11009" max="11009" width="11.625" style="24" customWidth="1"/>
    <col min="11010" max="11012" width="7.625" style="24" customWidth="1"/>
    <col min="11013" max="11013" width="6.625" style="24" customWidth="1"/>
    <col min="11014" max="11014" width="12.625" style="24" customWidth="1"/>
    <col min="11015" max="11015" width="0.375" style="24" customWidth="1"/>
    <col min="11016" max="11016" width="11.625" style="24" customWidth="1"/>
    <col min="11017" max="11017" width="3.625" style="24" customWidth="1"/>
    <col min="11018" max="11023" width="6.625" style="24" customWidth="1"/>
    <col min="11024" max="11264" width="9" style="24"/>
    <col min="11265" max="11265" width="11.625" style="24" customWidth="1"/>
    <col min="11266" max="11268" width="7.625" style="24" customWidth="1"/>
    <col min="11269" max="11269" width="6.625" style="24" customWidth="1"/>
    <col min="11270" max="11270" width="12.625" style="24" customWidth="1"/>
    <col min="11271" max="11271" width="0.375" style="24" customWidth="1"/>
    <col min="11272" max="11272" width="11.625" style="24" customWidth="1"/>
    <col min="11273" max="11273" width="3.625" style="24" customWidth="1"/>
    <col min="11274" max="11279" width="6.625" style="24" customWidth="1"/>
    <col min="11280" max="11520" width="9" style="24"/>
    <col min="11521" max="11521" width="11.625" style="24" customWidth="1"/>
    <col min="11522" max="11524" width="7.625" style="24" customWidth="1"/>
    <col min="11525" max="11525" width="6.625" style="24" customWidth="1"/>
    <col min="11526" max="11526" width="12.625" style="24" customWidth="1"/>
    <col min="11527" max="11527" width="0.375" style="24" customWidth="1"/>
    <col min="11528" max="11528" width="11.625" style="24" customWidth="1"/>
    <col min="11529" max="11529" width="3.625" style="24" customWidth="1"/>
    <col min="11530" max="11535" width="6.625" style="24" customWidth="1"/>
    <col min="11536" max="11776" width="9" style="24"/>
    <col min="11777" max="11777" width="11.625" style="24" customWidth="1"/>
    <col min="11778" max="11780" width="7.625" style="24" customWidth="1"/>
    <col min="11781" max="11781" width="6.625" style="24" customWidth="1"/>
    <col min="11782" max="11782" width="12.625" style="24" customWidth="1"/>
    <col min="11783" max="11783" width="0.375" style="24" customWidth="1"/>
    <col min="11784" max="11784" width="11.625" style="24" customWidth="1"/>
    <col min="11785" max="11785" width="3.625" style="24" customWidth="1"/>
    <col min="11786" max="11791" width="6.625" style="24" customWidth="1"/>
    <col min="11792" max="12032" width="9" style="24"/>
    <col min="12033" max="12033" width="11.625" style="24" customWidth="1"/>
    <col min="12034" max="12036" width="7.625" style="24" customWidth="1"/>
    <col min="12037" max="12037" width="6.625" style="24" customWidth="1"/>
    <col min="12038" max="12038" width="12.625" style="24" customWidth="1"/>
    <col min="12039" max="12039" width="0.375" style="24" customWidth="1"/>
    <col min="12040" max="12040" width="11.625" style="24" customWidth="1"/>
    <col min="12041" max="12041" width="3.625" style="24" customWidth="1"/>
    <col min="12042" max="12047" width="6.625" style="24" customWidth="1"/>
    <col min="12048" max="12288" width="9" style="24"/>
    <col min="12289" max="12289" width="11.625" style="24" customWidth="1"/>
    <col min="12290" max="12292" width="7.625" style="24" customWidth="1"/>
    <col min="12293" max="12293" width="6.625" style="24" customWidth="1"/>
    <col min="12294" max="12294" width="12.625" style="24" customWidth="1"/>
    <col min="12295" max="12295" width="0.375" style="24" customWidth="1"/>
    <col min="12296" max="12296" width="11.625" style="24" customWidth="1"/>
    <col min="12297" max="12297" width="3.625" style="24" customWidth="1"/>
    <col min="12298" max="12303" width="6.625" style="24" customWidth="1"/>
    <col min="12304" max="12544" width="9" style="24"/>
    <col min="12545" max="12545" width="11.625" style="24" customWidth="1"/>
    <col min="12546" max="12548" width="7.625" style="24" customWidth="1"/>
    <col min="12549" max="12549" width="6.625" style="24" customWidth="1"/>
    <col min="12550" max="12550" width="12.625" style="24" customWidth="1"/>
    <col min="12551" max="12551" width="0.375" style="24" customWidth="1"/>
    <col min="12552" max="12552" width="11.625" style="24" customWidth="1"/>
    <col min="12553" max="12553" width="3.625" style="24" customWidth="1"/>
    <col min="12554" max="12559" width="6.625" style="24" customWidth="1"/>
    <col min="12560" max="12800" width="9" style="24"/>
    <col min="12801" max="12801" width="11.625" style="24" customWidth="1"/>
    <col min="12802" max="12804" width="7.625" style="24" customWidth="1"/>
    <col min="12805" max="12805" width="6.625" style="24" customWidth="1"/>
    <col min="12806" max="12806" width="12.625" style="24" customWidth="1"/>
    <col min="12807" max="12807" width="0.375" style="24" customWidth="1"/>
    <col min="12808" max="12808" width="11.625" style="24" customWidth="1"/>
    <col min="12809" max="12809" width="3.625" style="24" customWidth="1"/>
    <col min="12810" max="12815" width="6.625" style="24" customWidth="1"/>
    <col min="12816" max="13056" width="9" style="24"/>
    <col min="13057" max="13057" width="11.625" style="24" customWidth="1"/>
    <col min="13058" max="13060" width="7.625" style="24" customWidth="1"/>
    <col min="13061" max="13061" width="6.625" style="24" customWidth="1"/>
    <col min="13062" max="13062" width="12.625" style="24" customWidth="1"/>
    <col min="13063" max="13063" width="0.375" style="24" customWidth="1"/>
    <col min="13064" max="13064" width="11.625" style="24" customWidth="1"/>
    <col min="13065" max="13065" width="3.625" style="24" customWidth="1"/>
    <col min="13066" max="13071" width="6.625" style="24" customWidth="1"/>
    <col min="13072" max="13312" width="9" style="24"/>
    <col min="13313" max="13313" width="11.625" style="24" customWidth="1"/>
    <col min="13314" max="13316" width="7.625" style="24" customWidth="1"/>
    <col min="13317" max="13317" width="6.625" style="24" customWidth="1"/>
    <col min="13318" max="13318" width="12.625" style="24" customWidth="1"/>
    <col min="13319" max="13319" width="0.375" style="24" customWidth="1"/>
    <col min="13320" max="13320" width="11.625" style="24" customWidth="1"/>
    <col min="13321" max="13321" width="3.625" style="24" customWidth="1"/>
    <col min="13322" max="13327" width="6.625" style="24" customWidth="1"/>
    <col min="13328" max="13568" width="9" style="24"/>
    <col min="13569" max="13569" width="11.625" style="24" customWidth="1"/>
    <col min="13570" max="13572" width="7.625" style="24" customWidth="1"/>
    <col min="13573" max="13573" width="6.625" style="24" customWidth="1"/>
    <col min="13574" max="13574" width="12.625" style="24" customWidth="1"/>
    <col min="13575" max="13575" width="0.375" style="24" customWidth="1"/>
    <col min="13576" max="13576" width="11.625" style="24" customWidth="1"/>
    <col min="13577" max="13577" width="3.625" style="24" customWidth="1"/>
    <col min="13578" max="13583" width="6.625" style="24" customWidth="1"/>
    <col min="13584" max="13824" width="9" style="24"/>
    <col min="13825" max="13825" width="11.625" style="24" customWidth="1"/>
    <col min="13826" max="13828" width="7.625" style="24" customWidth="1"/>
    <col min="13829" max="13829" width="6.625" style="24" customWidth="1"/>
    <col min="13830" max="13830" width="12.625" style="24" customWidth="1"/>
    <col min="13831" max="13831" width="0.375" style="24" customWidth="1"/>
    <col min="13832" max="13832" width="11.625" style="24" customWidth="1"/>
    <col min="13833" max="13833" width="3.625" style="24" customWidth="1"/>
    <col min="13834" max="13839" width="6.625" style="24" customWidth="1"/>
    <col min="13840" max="14080" width="9" style="24"/>
    <col min="14081" max="14081" width="11.625" style="24" customWidth="1"/>
    <col min="14082" max="14084" width="7.625" style="24" customWidth="1"/>
    <col min="14085" max="14085" width="6.625" style="24" customWidth="1"/>
    <col min="14086" max="14086" width="12.625" style="24" customWidth="1"/>
    <col min="14087" max="14087" width="0.375" style="24" customWidth="1"/>
    <col min="14088" max="14088" width="11.625" style="24" customWidth="1"/>
    <col min="14089" max="14089" width="3.625" style="24" customWidth="1"/>
    <col min="14090" max="14095" width="6.625" style="24" customWidth="1"/>
    <col min="14096" max="14336" width="9" style="24"/>
    <col min="14337" max="14337" width="11.625" style="24" customWidth="1"/>
    <col min="14338" max="14340" width="7.625" style="24" customWidth="1"/>
    <col min="14341" max="14341" width="6.625" style="24" customWidth="1"/>
    <col min="14342" max="14342" width="12.625" style="24" customWidth="1"/>
    <col min="14343" max="14343" width="0.375" style="24" customWidth="1"/>
    <col min="14344" max="14344" width="11.625" style="24" customWidth="1"/>
    <col min="14345" max="14345" width="3.625" style="24" customWidth="1"/>
    <col min="14346" max="14351" width="6.625" style="24" customWidth="1"/>
    <col min="14352" max="14592" width="9" style="24"/>
    <col min="14593" max="14593" width="11.625" style="24" customWidth="1"/>
    <col min="14594" max="14596" width="7.625" style="24" customWidth="1"/>
    <col min="14597" max="14597" width="6.625" style="24" customWidth="1"/>
    <col min="14598" max="14598" width="12.625" style="24" customWidth="1"/>
    <col min="14599" max="14599" width="0.375" style="24" customWidth="1"/>
    <col min="14600" max="14600" width="11.625" style="24" customWidth="1"/>
    <col min="14601" max="14601" width="3.625" style="24" customWidth="1"/>
    <col min="14602" max="14607" width="6.625" style="24" customWidth="1"/>
    <col min="14608" max="14848" width="9" style="24"/>
    <col min="14849" max="14849" width="11.625" style="24" customWidth="1"/>
    <col min="14850" max="14852" width="7.625" style="24" customWidth="1"/>
    <col min="14853" max="14853" width="6.625" style="24" customWidth="1"/>
    <col min="14854" max="14854" width="12.625" style="24" customWidth="1"/>
    <col min="14855" max="14855" width="0.375" style="24" customWidth="1"/>
    <col min="14856" max="14856" width="11.625" style="24" customWidth="1"/>
    <col min="14857" max="14857" width="3.625" style="24" customWidth="1"/>
    <col min="14858" max="14863" width="6.625" style="24" customWidth="1"/>
    <col min="14864" max="15104" width="9" style="24"/>
    <col min="15105" max="15105" width="11.625" style="24" customWidth="1"/>
    <col min="15106" max="15108" width="7.625" style="24" customWidth="1"/>
    <col min="15109" max="15109" width="6.625" style="24" customWidth="1"/>
    <col min="15110" max="15110" width="12.625" style="24" customWidth="1"/>
    <col min="15111" max="15111" width="0.375" style="24" customWidth="1"/>
    <col min="15112" max="15112" width="11.625" style="24" customWidth="1"/>
    <col min="15113" max="15113" width="3.625" style="24" customWidth="1"/>
    <col min="15114" max="15119" width="6.625" style="24" customWidth="1"/>
    <col min="15120" max="15360" width="9" style="24"/>
    <col min="15361" max="15361" width="11.625" style="24" customWidth="1"/>
    <col min="15362" max="15364" width="7.625" style="24" customWidth="1"/>
    <col min="15365" max="15365" width="6.625" style="24" customWidth="1"/>
    <col min="15366" max="15366" width="12.625" style="24" customWidth="1"/>
    <col min="15367" max="15367" width="0.375" style="24" customWidth="1"/>
    <col min="15368" max="15368" width="11.625" style="24" customWidth="1"/>
    <col min="15369" max="15369" width="3.625" style="24" customWidth="1"/>
    <col min="15370" max="15375" width="6.625" style="24" customWidth="1"/>
    <col min="15376" max="15616" width="9" style="24"/>
    <col min="15617" max="15617" width="11.625" style="24" customWidth="1"/>
    <col min="15618" max="15620" width="7.625" style="24" customWidth="1"/>
    <col min="15621" max="15621" width="6.625" style="24" customWidth="1"/>
    <col min="15622" max="15622" width="12.625" style="24" customWidth="1"/>
    <col min="15623" max="15623" width="0.375" style="24" customWidth="1"/>
    <col min="15624" max="15624" width="11.625" style="24" customWidth="1"/>
    <col min="15625" max="15625" width="3.625" style="24" customWidth="1"/>
    <col min="15626" max="15631" width="6.625" style="24" customWidth="1"/>
    <col min="15632" max="15872" width="9" style="24"/>
    <col min="15873" max="15873" width="11.625" style="24" customWidth="1"/>
    <col min="15874" max="15876" width="7.625" style="24" customWidth="1"/>
    <col min="15877" max="15877" width="6.625" style="24" customWidth="1"/>
    <col min="15878" max="15878" width="12.625" style="24" customWidth="1"/>
    <col min="15879" max="15879" width="0.375" style="24" customWidth="1"/>
    <col min="15880" max="15880" width="11.625" style="24" customWidth="1"/>
    <col min="15881" max="15881" width="3.625" style="24" customWidth="1"/>
    <col min="15882" max="15887" width="6.625" style="24" customWidth="1"/>
    <col min="15888" max="16128" width="9" style="24"/>
    <col min="16129" max="16129" width="11.625" style="24" customWidth="1"/>
    <col min="16130" max="16132" width="7.625" style="24" customWidth="1"/>
    <col min="16133" max="16133" width="6.625" style="24" customWidth="1"/>
    <col min="16134" max="16134" width="12.625" style="24" customWidth="1"/>
    <col min="16135" max="16135" width="0.375" style="24" customWidth="1"/>
    <col min="16136" max="16136" width="11.625" style="24" customWidth="1"/>
    <col min="16137" max="16137" width="3.625" style="24" customWidth="1"/>
    <col min="16138" max="16143" width="6.625" style="24" customWidth="1"/>
    <col min="16144" max="16384" width="9" style="24"/>
  </cols>
  <sheetData>
    <row r="2" spans="1:15" ht="18.75">
      <c r="A2" s="22"/>
      <c r="B2" s="22"/>
      <c r="C2" s="574" t="s">
        <v>216</v>
      </c>
      <c r="D2" s="574"/>
      <c r="E2" s="574"/>
      <c r="F2" s="574"/>
      <c r="G2" s="574"/>
      <c r="H2" s="22"/>
      <c r="I2" s="22"/>
      <c r="J2" s="201" t="s">
        <v>217</v>
      </c>
      <c r="L2" s="201"/>
      <c r="M2" s="29"/>
      <c r="N2" s="29"/>
      <c r="O2" s="29"/>
    </row>
    <row r="3" spans="1:15" ht="3" customHeight="1" thickBot="1">
      <c r="A3" s="26"/>
      <c r="B3" s="26"/>
      <c r="C3" s="27"/>
      <c r="D3" s="27"/>
      <c r="E3" s="27"/>
      <c r="F3" s="27"/>
      <c r="G3" s="27"/>
      <c r="H3" s="28"/>
      <c r="L3" s="29"/>
      <c r="M3" s="29"/>
      <c r="N3" s="29"/>
      <c r="O3" s="29"/>
    </row>
    <row r="4" spans="1:15" ht="5.25" customHeight="1" thickTop="1" thickBot="1">
      <c r="A4" s="30"/>
      <c r="B4" s="30"/>
      <c r="C4" s="30"/>
      <c r="D4" s="30"/>
      <c r="E4" s="30"/>
      <c r="F4" s="30"/>
      <c r="G4" s="30"/>
      <c r="H4" s="31"/>
      <c r="I4" s="30"/>
      <c r="J4" s="575" t="s">
        <v>218</v>
      </c>
      <c r="K4" s="578" t="s">
        <v>219</v>
      </c>
      <c r="L4" s="603" t="s">
        <v>220</v>
      </c>
      <c r="M4" s="604"/>
      <c r="N4" s="578" t="s">
        <v>222</v>
      </c>
      <c r="O4" s="578" t="s">
        <v>223</v>
      </c>
    </row>
    <row r="5" spans="1:15" ht="12" customHeight="1">
      <c r="A5" s="595" t="s">
        <v>224</v>
      </c>
      <c r="B5" s="583"/>
      <c r="C5" s="583" t="s">
        <v>225</v>
      </c>
      <c r="D5" s="583"/>
      <c r="E5" s="583" t="s">
        <v>226</v>
      </c>
      <c r="F5" s="583"/>
      <c r="G5" s="583"/>
      <c r="H5" s="596"/>
      <c r="I5" s="25"/>
      <c r="J5" s="576"/>
      <c r="K5" s="579"/>
      <c r="L5" s="576"/>
      <c r="M5" s="605"/>
      <c r="N5" s="579"/>
      <c r="O5" s="579"/>
    </row>
    <row r="6" spans="1:15" ht="28.5" customHeight="1" thickBot="1">
      <c r="A6" s="597">
        <f>DATE(★基本情報入力!B2,★基本情報入力!B3,15)</f>
        <v>45580</v>
      </c>
      <c r="B6" s="598"/>
      <c r="C6" s="599" t="str">
        <f>'契約出来高内訳書 '!B8</f>
        <v>2023-</v>
      </c>
      <c r="D6" s="600"/>
      <c r="E6" s="601" t="str">
        <f>★基本情報入力!B8</f>
        <v>株式会社テクノマテリアル</v>
      </c>
      <c r="F6" s="601"/>
      <c r="G6" s="601"/>
      <c r="H6" s="602"/>
      <c r="I6" s="25"/>
      <c r="J6" s="577"/>
      <c r="K6" s="580"/>
      <c r="L6" s="577"/>
      <c r="M6" s="606"/>
      <c r="N6" s="580"/>
      <c r="O6" s="580"/>
    </row>
    <row r="7" spans="1:15" ht="5.25" customHeight="1" thickBot="1">
      <c r="A7" s="25" t="s">
        <v>227</v>
      </c>
      <c r="B7" s="25"/>
      <c r="C7" s="25"/>
      <c r="D7" s="25"/>
      <c r="E7" s="25"/>
      <c r="F7" s="25"/>
      <c r="G7" s="25"/>
      <c r="H7" s="25"/>
      <c r="I7" s="25"/>
      <c r="J7" s="25"/>
      <c r="K7" s="25"/>
      <c r="L7" s="25"/>
      <c r="M7" s="25"/>
      <c r="N7" s="25"/>
      <c r="O7" s="25"/>
    </row>
    <row r="8" spans="1:15" s="33" customFormat="1" ht="17.25" customHeight="1">
      <c r="A8" s="581" t="s">
        <v>228</v>
      </c>
      <c r="B8" s="582"/>
      <c r="C8" s="582"/>
      <c r="D8" s="582"/>
      <c r="E8" s="583" t="s">
        <v>229</v>
      </c>
      <c r="F8" s="583"/>
      <c r="G8" s="195"/>
      <c r="H8" s="584" t="s">
        <v>230</v>
      </c>
      <c r="I8" s="582"/>
      <c r="J8" s="582"/>
      <c r="K8" s="582"/>
      <c r="L8" s="585"/>
      <c r="M8" s="582" t="s">
        <v>229</v>
      </c>
      <c r="N8" s="582"/>
      <c r="O8" s="586"/>
    </row>
    <row r="9" spans="1:15" ht="21.75" customHeight="1">
      <c r="A9" s="196">
        <f>IF(B9&lt;&gt;0,VLOOKUP(B9,★ドロップダウンリスト!$A$3:$E$144,5,FALSE),"")</f>
        <v>120162</v>
      </c>
      <c r="B9" s="587" t="s">
        <v>252</v>
      </c>
      <c r="C9" s="587"/>
      <c r="D9" s="587"/>
      <c r="E9" s="588"/>
      <c r="F9" s="589"/>
      <c r="G9" s="197"/>
      <c r="H9" s="198" t="str">
        <f>IF(I9&lt;&gt;0,VLOOKUP(I9,★ドロップダウンリスト!$A$3:$E$144,5,FALSE),"")</f>
        <v/>
      </c>
      <c r="I9" s="590"/>
      <c r="J9" s="591"/>
      <c r="K9" s="591"/>
      <c r="L9" s="592"/>
      <c r="M9" s="593"/>
      <c r="N9" s="593"/>
      <c r="O9" s="594"/>
    </row>
    <row r="10" spans="1:15" ht="21.75" customHeight="1">
      <c r="A10" s="196">
        <f>IF(B10&lt;&gt;0,VLOOKUP(B10,★ドロップダウンリスト!$A$3:$E$144,5,FALSE),"")</f>
        <v>120163</v>
      </c>
      <c r="B10" s="587" t="s">
        <v>253</v>
      </c>
      <c r="C10" s="587"/>
      <c r="D10" s="587"/>
      <c r="E10" s="588"/>
      <c r="F10" s="589"/>
      <c r="G10" s="197"/>
      <c r="H10" s="198" t="str">
        <f>IF(I10&lt;&gt;0,VLOOKUP(I10,★ドロップダウンリスト!$A$3:$E$144,5,FALSE),"")</f>
        <v/>
      </c>
      <c r="I10" s="590"/>
      <c r="J10" s="591"/>
      <c r="K10" s="591"/>
      <c r="L10" s="592"/>
      <c r="M10" s="593"/>
      <c r="N10" s="593"/>
      <c r="O10" s="594"/>
    </row>
    <row r="11" spans="1:15" ht="21.75" customHeight="1">
      <c r="A11" s="196">
        <f>IF(B11&lt;&gt;0,VLOOKUP(B11,★ドロップダウンリスト!$A$3:$E$144,5,FALSE),"")</f>
        <v>120203</v>
      </c>
      <c r="B11" s="587" t="s">
        <v>385</v>
      </c>
      <c r="C11" s="587"/>
      <c r="D11" s="587"/>
      <c r="E11" s="588"/>
      <c r="F11" s="589"/>
      <c r="G11" s="197"/>
      <c r="H11" s="198" t="str">
        <f>IF(I11&lt;&gt;0,VLOOKUP(I11,★ドロップダウンリスト!$A$3:$E$144,5,FALSE),"")</f>
        <v/>
      </c>
      <c r="I11" s="590"/>
      <c r="J11" s="591"/>
      <c r="K11" s="591"/>
      <c r="L11" s="592"/>
      <c r="M11" s="593"/>
      <c r="N11" s="593"/>
      <c r="O11" s="594"/>
    </row>
    <row r="12" spans="1:15" ht="21.75" customHeight="1">
      <c r="A12" s="196" t="str">
        <f>IF(B12&lt;&gt;0,VLOOKUP(B12,★ドロップダウンリスト!$A$3:$E$144,5,FALSE),"")</f>
        <v/>
      </c>
      <c r="B12" s="587"/>
      <c r="C12" s="587"/>
      <c r="D12" s="587"/>
      <c r="E12" s="588"/>
      <c r="F12" s="589"/>
      <c r="G12" s="197"/>
      <c r="H12" s="198" t="str">
        <f>IF(I12&lt;&gt;0,VLOOKUP(I12,★ドロップダウンリスト!$A$3:$E$144,5,FALSE),"")</f>
        <v/>
      </c>
      <c r="I12" s="590"/>
      <c r="J12" s="591"/>
      <c r="K12" s="591"/>
      <c r="L12" s="592"/>
      <c r="M12" s="593"/>
      <c r="N12" s="593"/>
      <c r="O12" s="594"/>
    </row>
    <row r="13" spans="1:15" ht="21.75" customHeight="1">
      <c r="A13" s="196" t="str">
        <f>IF(B13&lt;&gt;0,VLOOKUP(B13,★ドロップダウンリスト!$A$3:$E$144,5,FALSE),"")</f>
        <v/>
      </c>
      <c r="B13" s="587"/>
      <c r="C13" s="587"/>
      <c r="D13" s="587"/>
      <c r="E13" s="588"/>
      <c r="F13" s="589"/>
      <c r="G13" s="197"/>
      <c r="H13" s="198" t="str">
        <f>IF(I13&lt;&gt;0,VLOOKUP(I13,★ドロップダウンリスト!$A$3:$E$144,5,FALSE),"")</f>
        <v/>
      </c>
      <c r="I13" s="590"/>
      <c r="J13" s="591"/>
      <c r="K13" s="591"/>
      <c r="L13" s="592"/>
      <c r="M13" s="593"/>
      <c r="N13" s="593"/>
      <c r="O13" s="594"/>
    </row>
    <row r="14" spans="1:15" ht="21.75" customHeight="1">
      <c r="A14" s="196" t="str">
        <f>IF(B14&lt;&gt;0,VLOOKUP(B14,★ドロップダウンリスト!$A$3:$E$144,5,FALSE),"")</f>
        <v/>
      </c>
      <c r="B14" s="587"/>
      <c r="C14" s="587"/>
      <c r="D14" s="587"/>
      <c r="E14" s="588"/>
      <c r="F14" s="589"/>
      <c r="G14" s="197"/>
      <c r="H14" s="198" t="str">
        <f>IF(I14&lt;&gt;0,VLOOKUP(I14,★ドロップダウンリスト!$A$3:$E$144,5,FALSE),"")</f>
        <v/>
      </c>
      <c r="I14" s="590"/>
      <c r="J14" s="591"/>
      <c r="K14" s="591"/>
      <c r="L14" s="592"/>
      <c r="M14" s="593"/>
      <c r="N14" s="593"/>
      <c r="O14" s="594"/>
    </row>
    <row r="15" spans="1:15" ht="21.75" customHeight="1">
      <c r="A15" s="196" t="str">
        <f>IF(B15&lt;&gt;0,VLOOKUP(B15,★ドロップダウンリスト!$A$3:$E$144,5,FALSE),"")</f>
        <v/>
      </c>
      <c r="B15" s="587"/>
      <c r="C15" s="587"/>
      <c r="D15" s="587"/>
      <c r="E15" s="588"/>
      <c r="F15" s="589"/>
      <c r="G15" s="197"/>
      <c r="H15" s="198" t="str">
        <f>IF(I15&lt;&gt;0,VLOOKUP(I15,★ドロップダウンリスト!$A$3:$E$144,5,FALSE),"")</f>
        <v/>
      </c>
      <c r="I15" s="590"/>
      <c r="J15" s="591"/>
      <c r="K15" s="591"/>
      <c r="L15" s="592"/>
      <c r="M15" s="593"/>
      <c r="N15" s="593"/>
      <c r="O15" s="594"/>
    </row>
    <row r="16" spans="1:15" ht="21.75" customHeight="1">
      <c r="A16" s="196" t="str">
        <f>IF(B16&lt;&gt;0,VLOOKUP(B16,★ドロップダウンリスト!$A$3:$E$144,5,FALSE),"")</f>
        <v/>
      </c>
      <c r="B16" s="587"/>
      <c r="C16" s="587"/>
      <c r="D16" s="587"/>
      <c r="E16" s="588"/>
      <c r="F16" s="589"/>
      <c r="G16" s="197"/>
      <c r="H16" s="198" t="str">
        <f>IF(I16&lt;&gt;0,VLOOKUP(I16,★ドロップダウンリスト!$A$3:$E$144,5,FALSE),"")</f>
        <v/>
      </c>
      <c r="I16" s="590"/>
      <c r="J16" s="591"/>
      <c r="K16" s="591"/>
      <c r="L16" s="592"/>
      <c r="M16" s="593"/>
      <c r="N16" s="593"/>
      <c r="O16" s="594"/>
    </row>
    <row r="17" spans="1:15" ht="21.75" customHeight="1">
      <c r="A17" s="196" t="str">
        <f>IF(B17&lt;&gt;0,VLOOKUP(B17,★ドロップダウンリスト!$A$3:$E$144,5,FALSE),"")</f>
        <v/>
      </c>
      <c r="B17" s="587"/>
      <c r="C17" s="587"/>
      <c r="D17" s="587"/>
      <c r="E17" s="588"/>
      <c r="F17" s="589"/>
      <c r="G17" s="197"/>
      <c r="H17" s="198" t="str">
        <f>IF(I17&lt;&gt;0,VLOOKUP(I17,★ドロップダウンリスト!$A$3:$E$144,5,FALSE),"")</f>
        <v/>
      </c>
      <c r="I17" s="590"/>
      <c r="J17" s="591"/>
      <c r="K17" s="591"/>
      <c r="L17" s="592"/>
      <c r="M17" s="593"/>
      <c r="N17" s="593"/>
      <c r="O17" s="594"/>
    </row>
    <row r="18" spans="1:15" ht="21.75" customHeight="1">
      <c r="A18" s="196" t="str">
        <f>IF(B18&lt;&gt;0,VLOOKUP(B18,★ドロップダウンリスト!$A$3:$E$144,5,FALSE),"")</f>
        <v/>
      </c>
      <c r="B18" s="587"/>
      <c r="C18" s="587"/>
      <c r="D18" s="587"/>
      <c r="E18" s="588"/>
      <c r="F18" s="589"/>
      <c r="G18" s="197"/>
      <c r="H18" s="198" t="str">
        <f>IF(I18&lt;&gt;0,VLOOKUP(I18,★ドロップダウンリスト!$A$3:$E$144,5,FALSE),"")</f>
        <v/>
      </c>
      <c r="I18" s="590"/>
      <c r="J18" s="591"/>
      <c r="K18" s="591"/>
      <c r="L18" s="592"/>
      <c r="M18" s="593"/>
      <c r="N18" s="593"/>
      <c r="O18" s="594"/>
    </row>
    <row r="19" spans="1:15" ht="21.75" customHeight="1">
      <c r="A19" s="196" t="str">
        <f>IF(B19&lt;&gt;0,VLOOKUP(B19,★ドロップダウンリスト!$A$3:$E$144,5,FALSE),"")</f>
        <v/>
      </c>
      <c r="B19" s="587"/>
      <c r="C19" s="587"/>
      <c r="D19" s="587"/>
      <c r="E19" s="588"/>
      <c r="F19" s="589"/>
      <c r="G19" s="197"/>
      <c r="H19" s="198" t="str">
        <f>IF(I19&lt;&gt;0,VLOOKUP(I19,★ドロップダウンリスト!$A$3:$E$144,5,FALSE),"")</f>
        <v/>
      </c>
      <c r="I19" s="590"/>
      <c r="J19" s="591"/>
      <c r="K19" s="591"/>
      <c r="L19" s="592"/>
      <c r="M19" s="593"/>
      <c r="N19" s="593"/>
      <c r="O19" s="594"/>
    </row>
    <row r="20" spans="1:15" ht="21.75" customHeight="1">
      <c r="A20" s="196" t="str">
        <f>IF(B20&lt;&gt;0,VLOOKUP(B20,★ドロップダウンリスト!$A$3:$E$144,5,FALSE),"")</f>
        <v/>
      </c>
      <c r="B20" s="587"/>
      <c r="C20" s="587"/>
      <c r="D20" s="587"/>
      <c r="E20" s="588"/>
      <c r="F20" s="589"/>
      <c r="G20" s="197"/>
      <c r="H20" s="198" t="str">
        <f>IF(I20&lt;&gt;0,VLOOKUP(I20,★ドロップダウンリスト!$A$3:$E$144,5,FALSE),"")</f>
        <v/>
      </c>
      <c r="I20" s="590"/>
      <c r="J20" s="591"/>
      <c r="K20" s="591"/>
      <c r="L20" s="592"/>
      <c r="M20" s="593"/>
      <c r="N20" s="593"/>
      <c r="O20" s="594"/>
    </row>
    <row r="21" spans="1:15" ht="21.75" customHeight="1">
      <c r="A21" s="196" t="str">
        <f>IF(B21&lt;&gt;0,VLOOKUP(B21,★ドロップダウンリスト!$A$3:$E$144,5,FALSE),"")</f>
        <v/>
      </c>
      <c r="B21" s="587"/>
      <c r="C21" s="587"/>
      <c r="D21" s="587"/>
      <c r="E21" s="588"/>
      <c r="F21" s="589"/>
      <c r="G21" s="197"/>
      <c r="H21" s="198" t="str">
        <f>IF(I21&lt;&gt;0,VLOOKUP(I21,★ドロップダウンリスト!$A$3:$E$144,5,FALSE),"")</f>
        <v/>
      </c>
      <c r="I21" s="590"/>
      <c r="J21" s="591"/>
      <c r="K21" s="591"/>
      <c r="L21" s="592"/>
      <c r="M21" s="593"/>
      <c r="N21" s="593"/>
      <c r="O21" s="594"/>
    </row>
    <row r="22" spans="1:15" ht="21.75" customHeight="1">
      <c r="A22" s="196" t="str">
        <f>IF(B22&lt;&gt;0,VLOOKUP(B22,★ドロップダウンリスト!$A$3:$E$144,5,FALSE),"")</f>
        <v/>
      </c>
      <c r="B22" s="587"/>
      <c r="C22" s="587"/>
      <c r="D22" s="587"/>
      <c r="E22" s="588"/>
      <c r="F22" s="589"/>
      <c r="G22" s="197"/>
      <c r="H22" s="198" t="str">
        <f>IF(I22&lt;&gt;0,VLOOKUP(I22,★ドロップダウンリスト!$A$3:$E$144,5,FALSE),"")</f>
        <v/>
      </c>
      <c r="I22" s="590"/>
      <c r="J22" s="591"/>
      <c r="K22" s="591"/>
      <c r="L22" s="592"/>
      <c r="M22" s="593"/>
      <c r="N22" s="593"/>
      <c r="O22" s="594"/>
    </row>
    <row r="23" spans="1:15" ht="21.75" customHeight="1" thickBot="1">
      <c r="A23" s="196" t="str">
        <f>IF(B23&lt;&gt;0,VLOOKUP(B23,★ドロップダウンリスト!$A$3:$E$144,5,FALSE),"")</f>
        <v/>
      </c>
      <c r="B23" s="587"/>
      <c r="C23" s="587"/>
      <c r="D23" s="587"/>
      <c r="E23" s="614"/>
      <c r="F23" s="615"/>
      <c r="G23" s="199"/>
      <c r="H23" s="200" t="str">
        <f>IF(I23&lt;&gt;0,VLOOKUP(I23,★ドロップダウンリスト!$A$3:$E$144,5,FALSE),"")</f>
        <v/>
      </c>
      <c r="I23" s="590"/>
      <c r="J23" s="591"/>
      <c r="K23" s="591"/>
      <c r="L23" s="592"/>
      <c r="M23" s="616"/>
      <c r="N23" s="616"/>
      <c r="O23" s="617"/>
    </row>
    <row r="24" spans="1:15" s="34" customFormat="1" ht="27" customHeight="1" thickBot="1">
      <c r="A24" s="607" t="s">
        <v>231</v>
      </c>
      <c r="B24" s="608"/>
      <c r="C24" s="608"/>
      <c r="D24" s="608"/>
      <c r="E24" s="609"/>
      <c r="F24" s="609"/>
      <c r="G24" s="609"/>
      <c r="H24" s="609"/>
      <c r="I24" s="608" t="s">
        <v>232</v>
      </c>
      <c r="J24" s="608"/>
      <c r="K24" s="610"/>
      <c r="L24" s="610"/>
      <c r="M24" s="611">
        <f>SUM(E9:F23,M9:O23)</f>
        <v>0</v>
      </c>
      <c r="N24" s="611"/>
      <c r="O24" s="612"/>
    </row>
    <row r="25" spans="1:15" ht="15.75" customHeight="1">
      <c r="A25" s="24" t="s">
        <v>287</v>
      </c>
    </row>
    <row r="30" spans="1:15" ht="18.75">
      <c r="A30" s="22"/>
      <c r="B30" s="22"/>
      <c r="C30" s="613" t="s">
        <v>234</v>
      </c>
      <c r="D30" s="613"/>
      <c r="E30" s="613"/>
      <c r="F30" s="613"/>
      <c r="G30" s="613"/>
      <c r="H30" s="22"/>
      <c r="J30" s="23" t="s">
        <v>217</v>
      </c>
      <c r="L30" s="23"/>
      <c r="M30" s="25"/>
      <c r="N30" s="25"/>
      <c r="O30" s="25"/>
    </row>
    <row r="31" spans="1:15" ht="3" customHeight="1" thickBot="1">
      <c r="A31" s="26"/>
      <c r="B31" s="26"/>
      <c r="C31" s="27"/>
      <c r="D31" s="27"/>
      <c r="E31" s="27"/>
      <c r="F31" s="27"/>
      <c r="G31" s="27"/>
      <c r="H31" s="26"/>
      <c r="L31" s="29"/>
      <c r="M31" s="29"/>
      <c r="N31" s="29"/>
      <c r="O31" s="29"/>
    </row>
    <row r="32" spans="1:15" ht="5.25" customHeight="1" thickTop="1" thickBot="1">
      <c r="A32" s="30"/>
      <c r="B32" s="30"/>
      <c r="C32" s="30"/>
      <c r="D32" s="30"/>
      <c r="E32" s="30"/>
      <c r="F32" s="30"/>
      <c r="G32" s="30"/>
      <c r="H32" s="30"/>
      <c r="I32" s="30"/>
      <c r="J32" s="639" t="s">
        <v>218</v>
      </c>
      <c r="K32" s="642" t="s">
        <v>219</v>
      </c>
      <c r="L32" s="645" t="s">
        <v>220</v>
      </c>
      <c r="M32" s="646"/>
      <c r="N32" s="642" t="s">
        <v>222</v>
      </c>
      <c r="O32" s="642" t="s">
        <v>223</v>
      </c>
    </row>
    <row r="33" spans="1:15" ht="12" customHeight="1">
      <c r="A33" s="632" t="s">
        <v>224</v>
      </c>
      <c r="B33" s="620"/>
      <c r="C33" s="620" t="s">
        <v>225</v>
      </c>
      <c r="D33" s="620"/>
      <c r="E33" s="620" t="s">
        <v>226</v>
      </c>
      <c r="F33" s="620"/>
      <c r="G33" s="620"/>
      <c r="H33" s="633"/>
      <c r="I33" s="25"/>
      <c r="J33" s="640"/>
      <c r="K33" s="643"/>
      <c r="L33" s="640"/>
      <c r="M33" s="647"/>
      <c r="N33" s="643"/>
      <c r="O33" s="643"/>
    </row>
    <row r="34" spans="1:15" ht="28.5" customHeight="1" thickBot="1">
      <c r="A34" s="634">
        <f>A6</f>
        <v>45580</v>
      </c>
      <c r="B34" s="635"/>
      <c r="C34" s="636" t="str">
        <f>C6</f>
        <v>2023-</v>
      </c>
      <c r="D34" s="636"/>
      <c r="E34" s="637" t="str">
        <f>E6</f>
        <v>株式会社テクノマテリアル</v>
      </c>
      <c r="F34" s="637"/>
      <c r="G34" s="637"/>
      <c r="H34" s="638"/>
      <c r="I34" s="25"/>
      <c r="J34" s="641"/>
      <c r="K34" s="644"/>
      <c r="L34" s="641"/>
      <c r="M34" s="648"/>
      <c r="N34" s="644"/>
      <c r="O34" s="644"/>
    </row>
    <row r="35" spans="1:15" ht="5.25" customHeight="1" thickBot="1">
      <c r="A35" s="25"/>
      <c r="B35" s="25"/>
      <c r="C35" s="25"/>
      <c r="D35" s="25"/>
      <c r="E35" s="25"/>
      <c r="F35" s="25"/>
      <c r="G35" s="25"/>
      <c r="H35" s="25"/>
      <c r="I35" s="25"/>
      <c r="J35" s="25"/>
      <c r="K35" s="25"/>
      <c r="L35" s="25"/>
      <c r="M35" s="25"/>
      <c r="N35" s="25"/>
      <c r="O35" s="25"/>
    </row>
    <row r="36" spans="1:15" s="33" customFormat="1" ht="17.25" customHeight="1">
      <c r="A36" s="618" t="s">
        <v>228</v>
      </c>
      <c r="B36" s="619"/>
      <c r="C36" s="619"/>
      <c r="D36" s="619"/>
      <c r="E36" s="620" t="s">
        <v>229</v>
      </c>
      <c r="F36" s="620"/>
      <c r="G36" s="32"/>
      <c r="H36" s="621" t="s">
        <v>235</v>
      </c>
      <c r="I36" s="619"/>
      <c r="J36" s="619"/>
      <c r="K36" s="619"/>
      <c r="L36" s="622"/>
      <c r="M36" s="619" t="s">
        <v>229</v>
      </c>
      <c r="N36" s="619"/>
      <c r="O36" s="623"/>
    </row>
    <row r="37" spans="1:15" ht="21.75" customHeight="1">
      <c r="A37" s="36">
        <f t="shared" ref="A37:E45" si="0">A9</f>
        <v>120162</v>
      </c>
      <c r="B37" s="624" t="str">
        <f>B9</f>
        <v>品川１街区ＰＪＲＣ</v>
      </c>
      <c r="C37" s="624">
        <f t="shared" si="0"/>
        <v>0</v>
      </c>
      <c r="D37" s="624">
        <f t="shared" si="0"/>
        <v>0</v>
      </c>
      <c r="E37" s="625">
        <f t="shared" si="0"/>
        <v>0</v>
      </c>
      <c r="F37" s="626"/>
      <c r="G37" s="39">
        <f t="shared" ref="G37:I46" si="1">G9</f>
        <v>0</v>
      </c>
      <c r="H37" s="37" t="str">
        <f t="shared" si="1"/>
        <v/>
      </c>
      <c r="I37" s="627">
        <f>I9</f>
        <v>0</v>
      </c>
      <c r="J37" s="628"/>
      <c r="K37" s="628"/>
      <c r="L37" s="629"/>
      <c r="M37" s="630">
        <f t="shared" ref="M37:M51" si="2">M9</f>
        <v>0</v>
      </c>
      <c r="N37" s="630"/>
      <c r="O37" s="631"/>
    </row>
    <row r="38" spans="1:15" ht="21.75" customHeight="1">
      <c r="A38" s="36">
        <f t="shared" si="0"/>
        <v>120163</v>
      </c>
      <c r="B38" s="624" t="str">
        <f t="shared" si="0"/>
        <v>品川１街区ＰＪＧＢ</v>
      </c>
      <c r="C38" s="624">
        <f t="shared" si="0"/>
        <v>0</v>
      </c>
      <c r="D38" s="624">
        <f t="shared" si="0"/>
        <v>0</v>
      </c>
      <c r="E38" s="625">
        <f t="shared" si="0"/>
        <v>0</v>
      </c>
      <c r="F38" s="626"/>
      <c r="G38" s="39">
        <f t="shared" si="1"/>
        <v>0</v>
      </c>
      <c r="H38" s="37" t="str">
        <f t="shared" si="1"/>
        <v/>
      </c>
      <c r="I38" s="627">
        <f t="shared" si="1"/>
        <v>0</v>
      </c>
      <c r="J38" s="628"/>
      <c r="K38" s="628"/>
      <c r="L38" s="629"/>
      <c r="M38" s="630">
        <f t="shared" si="2"/>
        <v>0</v>
      </c>
      <c r="N38" s="630"/>
      <c r="O38" s="631"/>
    </row>
    <row r="39" spans="1:15" ht="21.75" customHeight="1">
      <c r="A39" s="36">
        <f t="shared" si="0"/>
        <v>120203</v>
      </c>
      <c r="B39" s="624" t="str">
        <f t="shared" si="0"/>
        <v>品川１街区ＰＪＧＢⅡ</v>
      </c>
      <c r="C39" s="624">
        <f t="shared" si="0"/>
        <v>0</v>
      </c>
      <c r="D39" s="624">
        <f t="shared" si="0"/>
        <v>0</v>
      </c>
      <c r="E39" s="625">
        <f>E11</f>
        <v>0</v>
      </c>
      <c r="F39" s="626"/>
      <c r="G39" s="39">
        <f t="shared" si="1"/>
        <v>0</v>
      </c>
      <c r="H39" s="37" t="str">
        <f t="shared" si="1"/>
        <v/>
      </c>
      <c r="I39" s="627">
        <f t="shared" si="1"/>
        <v>0</v>
      </c>
      <c r="J39" s="628"/>
      <c r="K39" s="628"/>
      <c r="L39" s="629"/>
      <c r="M39" s="630">
        <f t="shared" si="2"/>
        <v>0</v>
      </c>
      <c r="N39" s="630"/>
      <c r="O39" s="631"/>
    </row>
    <row r="40" spans="1:15" ht="21.75" customHeight="1">
      <c r="A40" s="36" t="str">
        <f t="shared" si="0"/>
        <v/>
      </c>
      <c r="B40" s="624">
        <f t="shared" si="0"/>
        <v>0</v>
      </c>
      <c r="C40" s="624">
        <f t="shared" si="0"/>
        <v>0</v>
      </c>
      <c r="D40" s="624">
        <f t="shared" si="0"/>
        <v>0</v>
      </c>
      <c r="E40" s="625">
        <f>E12</f>
        <v>0</v>
      </c>
      <c r="F40" s="626"/>
      <c r="G40" s="39">
        <f t="shared" si="1"/>
        <v>0</v>
      </c>
      <c r="H40" s="37" t="str">
        <f t="shared" si="1"/>
        <v/>
      </c>
      <c r="I40" s="627">
        <f t="shared" si="1"/>
        <v>0</v>
      </c>
      <c r="J40" s="628"/>
      <c r="K40" s="628"/>
      <c r="L40" s="629"/>
      <c r="M40" s="630">
        <f t="shared" si="2"/>
        <v>0</v>
      </c>
      <c r="N40" s="630"/>
      <c r="O40" s="631"/>
    </row>
    <row r="41" spans="1:15" ht="21.75" customHeight="1">
      <c r="A41" s="36" t="str">
        <f t="shared" si="0"/>
        <v/>
      </c>
      <c r="B41" s="624">
        <f t="shared" si="0"/>
        <v>0</v>
      </c>
      <c r="C41" s="624">
        <f t="shared" si="0"/>
        <v>0</v>
      </c>
      <c r="D41" s="624">
        <f t="shared" si="0"/>
        <v>0</v>
      </c>
      <c r="E41" s="625">
        <f t="shared" si="0"/>
        <v>0</v>
      </c>
      <c r="F41" s="626"/>
      <c r="G41" s="39">
        <f t="shared" si="1"/>
        <v>0</v>
      </c>
      <c r="H41" s="37" t="str">
        <f t="shared" si="1"/>
        <v/>
      </c>
      <c r="I41" s="627">
        <f t="shared" si="1"/>
        <v>0</v>
      </c>
      <c r="J41" s="628"/>
      <c r="K41" s="628"/>
      <c r="L41" s="629"/>
      <c r="M41" s="630">
        <f t="shared" si="2"/>
        <v>0</v>
      </c>
      <c r="N41" s="630"/>
      <c r="O41" s="631"/>
    </row>
    <row r="42" spans="1:15" ht="21.75" customHeight="1">
      <c r="A42" s="36" t="str">
        <f t="shared" si="0"/>
        <v/>
      </c>
      <c r="B42" s="624">
        <f t="shared" si="0"/>
        <v>0</v>
      </c>
      <c r="C42" s="624">
        <f t="shared" si="0"/>
        <v>0</v>
      </c>
      <c r="D42" s="624">
        <f t="shared" si="0"/>
        <v>0</v>
      </c>
      <c r="E42" s="625">
        <f t="shared" si="0"/>
        <v>0</v>
      </c>
      <c r="F42" s="626"/>
      <c r="G42" s="39">
        <f t="shared" si="1"/>
        <v>0</v>
      </c>
      <c r="H42" s="37" t="str">
        <f t="shared" si="1"/>
        <v/>
      </c>
      <c r="I42" s="627">
        <f t="shared" si="1"/>
        <v>0</v>
      </c>
      <c r="J42" s="628"/>
      <c r="K42" s="628"/>
      <c r="L42" s="629"/>
      <c r="M42" s="630">
        <f t="shared" si="2"/>
        <v>0</v>
      </c>
      <c r="N42" s="630"/>
      <c r="O42" s="631"/>
    </row>
    <row r="43" spans="1:15" ht="21.75" customHeight="1">
      <c r="A43" s="36" t="str">
        <f t="shared" si="0"/>
        <v/>
      </c>
      <c r="B43" s="624">
        <f t="shared" si="0"/>
        <v>0</v>
      </c>
      <c r="C43" s="624">
        <f t="shared" si="0"/>
        <v>0</v>
      </c>
      <c r="D43" s="624">
        <f t="shared" si="0"/>
        <v>0</v>
      </c>
      <c r="E43" s="625">
        <f t="shared" si="0"/>
        <v>0</v>
      </c>
      <c r="F43" s="626"/>
      <c r="G43" s="39">
        <f t="shared" si="1"/>
        <v>0</v>
      </c>
      <c r="H43" s="37" t="str">
        <f t="shared" si="1"/>
        <v/>
      </c>
      <c r="I43" s="627">
        <f t="shared" si="1"/>
        <v>0</v>
      </c>
      <c r="J43" s="628"/>
      <c r="K43" s="628"/>
      <c r="L43" s="629"/>
      <c r="M43" s="630">
        <f t="shared" si="2"/>
        <v>0</v>
      </c>
      <c r="N43" s="630"/>
      <c r="O43" s="631"/>
    </row>
    <row r="44" spans="1:15" ht="21.75" customHeight="1">
      <c r="A44" s="36" t="str">
        <f t="shared" si="0"/>
        <v/>
      </c>
      <c r="B44" s="624">
        <f t="shared" si="0"/>
        <v>0</v>
      </c>
      <c r="C44" s="624">
        <f t="shared" si="0"/>
        <v>0</v>
      </c>
      <c r="D44" s="624">
        <f t="shared" si="0"/>
        <v>0</v>
      </c>
      <c r="E44" s="625">
        <f t="shared" si="0"/>
        <v>0</v>
      </c>
      <c r="F44" s="626"/>
      <c r="G44" s="39">
        <f t="shared" si="1"/>
        <v>0</v>
      </c>
      <c r="H44" s="37" t="str">
        <f t="shared" si="1"/>
        <v/>
      </c>
      <c r="I44" s="627">
        <f t="shared" si="1"/>
        <v>0</v>
      </c>
      <c r="J44" s="628"/>
      <c r="K44" s="628"/>
      <c r="L44" s="629"/>
      <c r="M44" s="630">
        <f t="shared" si="2"/>
        <v>0</v>
      </c>
      <c r="N44" s="630"/>
      <c r="O44" s="631"/>
    </row>
    <row r="45" spans="1:15" ht="21.75" customHeight="1">
      <c r="A45" s="36" t="str">
        <f t="shared" si="0"/>
        <v/>
      </c>
      <c r="B45" s="624">
        <f t="shared" si="0"/>
        <v>0</v>
      </c>
      <c r="C45" s="624">
        <f t="shared" si="0"/>
        <v>0</v>
      </c>
      <c r="D45" s="624">
        <f t="shared" si="0"/>
        <v>0</v>
      </c>
      <c r="E45" s="625">
        <f t="shared" si="0"/>
        <v>0</v>
      </c>
      <c r="F45" s="626"/>
      <c r="G45" s="39">
        <f t="shared" si="1"/>
        <v>0</v>
      </c>
      <c r="H45" s="37" t="str">
        <f t="shared" si="1"/>
        <v/>
      </c>
      <c r="I45" s="627">
        <f t="shared" si="1"/>
        <v>0</v>
      </c>
      <c r="J45" s="628"/>
      <c r="K45" s="628"/>
      <c r="L45" s="629"/>
      <c r="M45" s="630">
        <f t="shared" si="2"/>
        <v>0</v>
      </c>
      <c r="N45" s="630"/>
      <c r="O45" s="631"/>
    </row>
    <row r="46" spans="1:15" ht="21.75" customHeight="1">
      <c r="A46" s="36" t="str">
        <f>A18</f>
        <v/>
      </c>
      <c r="B46" s="624">
        <f>B18</f>
        <v>0</v>
      </c>
      <c r="C46" s="624">
        <f>C18</f>
        <v>0</v>
      </c>
      <c r="D46" s="624">
        <f>D18</f>
        <v>0</v>
      </c>
      <c r="E46" s="625">
        <f>E18</f>
        <v>0</v>
      </c>
      <c r="F46" s="626"/>
      <c r="G46" s="39">
        <f t="shared" si="1"/>
        <v>0</v>
      </c>
      <c r="H46" s="37" t="str">
        <f t="shared" si="1"/>
        <v/>
      </c>
      <c r="I46" s="627">
        <f t="shared" si="1"/>
        <v>0</v>
      </c>
      <c r="J46" s="628"/>
      <c r="K46" s="628"/>
      <c r="L46" s="629"/>
      <c r="M46" s="630">
        <f t="shared" si="2"/>
        <v>0</v>
      </c>
      <c r="N46" s="630"/>
      <c r="O46" s="631"/>
    </row>
    <row r="47" spans="1:15" ht="21.75" customHeight="1">
      <c r="A47" s="36" t="str">
        <f>A19</f>
        <v/>
      </c>
      <c r="B47" s="624">
        <f t="shared" ref="B47:I49" si="3">B19</f>
        <v>0</v>
      </c>
      <c r="C47" s="624">
        <f t="shared" si="3"/>
        <v>0</v>
      </c>
      <c r="D47" s="624">
        <f t="shared" si="3"/>
        <v>0</v>
      </c>
      <c r="E47" s="625">
        <f t="shared" si="3"/>
        <v>0</v>
      </c>
      <c r="F47" s="626"/>
      <c r="G47" s="39">
        <f t="shared" si="3"/>
        <v>0</v>
      </c>
      <c r="H47" s="37" t="str">
        <f t="shared" si="3"/>
        <v/>
      </c>
      <c r="I47" s="627">
        <f t="shared" si="3"/>
        <v>0</v>
      </c>
      <c r="J47" s="628"/>
      <c r="K47" s="628"/>
      <c r="L47" s="629"/>
      <c r="M47" s="630">
        <f t="shared" si="2"/>
        <v>0</v>
      </c>
      <c r="N47" s="630"/>
      <c r="O47" s="631"/>
    </row>
    <row r="48" spans="1:15" ht="21.75" customHeight="1">
      <c r="A48" s="36" t="str">
        <f>A20</f>
        <v/>
      </c>
      <c r="B48" s="624">
        <f t="shared" si="3"/>
        <v>0</v>
      </c>
      <c r="C48" s="624">
        <f t="shared" si="3"/>
        <v>0</v>
      </c>
      <c r="D48" s="624">
        <f t="shared" si="3"/>
        <v>0</v>
      </c>
      <c r="E48" s="625">
        <f t="shared" si="3"/>
        <v>0</v>
      </c>
      <c r="F48" s="626"/>
      <c r="G48" s="39">
        <f t="shared" si="3"/>
        <v>0</v>
      </c>
      <c r="H48" s="37" t="str">
        <f t="shared" si="3"/>
        <v/>
      </c>
      <c r="I48" s="627">
        <f t="shared" si="3"/>
        <v>0</v>
      </c>
      <c r="J48" s="628"/>
      <c r="K48" s="628"/>
      <c r="L48" s="629"/>
      <c r="M48" s="630">
        <f t="shared" si="2"/>
        <v>0</v>
      </c>
      <c r="N48" s="630"/>
      <c r="O48" s="631"/>
    </row>
    <row r="49" spans="1:15" ht="21.75" customHeight="1">
      <c r="A49" s="36" t="str">
        <f>A21</f>
        <v/>
      </c>
      <c r="B49" s="624">
        <f t="shared" si="3"/>
        <v>0</v>
      </c>
      <c r="C49" s="624">
        <f t="shared" si="3"/>
        <v>0</v>
      </c>
      <c r="D49" s="624">
        <f t="shared" si="3"/>
        <v>0</v>
      </c>
      <c r="E49" s="625">
        <f t="shared" si="3"/>
        <v>0</v>
      </c>
      <c r="F49" s="626"/>
      <c r="G49" s="39">
        <f t="shared" si="3"/>
        <v>0</v>
      </c>
      <c r="H49" s="37" t="str">
        <f t="shared" si="3"/>
        <v/>
      </c>
      <c r="I49" s="627">
        <f t="shared" si="3"/>
        <v>0</v>
      </c>
      <c r="J49" s="628"/>
      <c r="K49" s="628"/>
      <c r="L49" s="629"/>
      <c r="M49" s="630">
        <f t="shared" si="2"/>
        <v>0</v>
      </c>
      <c r="N49" s="630"/>
      <c r="O49" s="631"/>
    </row>
    <row r="50" spans="1:15" ht="21.75" customHeight="1">
      <c r="A50" s="36" t="str">
        <f t="shared" ref="A50:I50" si="4">A22</f>
        <v/>
      </c>
      <c r="B50" s="624">
        <f t="shared" si="4"/>
        <v>0</v>
      </c>
      <c r="C50" s="624">
        <f t="shared" si="4"/>
        <v>0</v>
      </c>
      <c r="D50" s="624">
        <f t="shared" si="4"/>
        <v>0</v>
      </c>
      <c r="E50" s="625">
        <f t="shared" si="4"/>
        <v>0</v>
      </c>
      <c r="F50" s="626"/>
      <c r="G50" s="39">
        <f t="shared" si="4"/>
        <v>0</v>
      </c>
      <c r="H50" s="37" t="str">
        <f t="shared" si="4"/>
        <v/>
      </c>
      <c r="I50" s="627">
        <f t="shared" si="4"/>
        <v>0</v>
      </c>
      <c r="J50" s="628"/>
      <c r="K50" s="628"/>
      <c r="L50" s="629"/>
      <c r="M50" s="630">
        <f t="shared" si="2"/>
        <v>0</v>
      </c>
      <c r="N50" s="630"/>
      <c r="O50" s="631"/>
    </row>
    <row r="51" spans="1:15" ht="21.75" customHeight="1" thickBot="1">
      <c r="A51" s="40" t="str">
        <f>A23</f>
        <v/>
      </c>
      <c r="B51" s="655">
        <f>B23</f>
        <v>0</v>
      </c>
      <c r="C51" s="655">
        <f>C23</f>
        <v>0</v>
      </c>
      <c r="D51" s="655">
        <f>D23</f>
        <v>0</v>
      </c>
      <c r="E51" s="656">
        <f>E23</f>
        <v>0</v>
      </c>
      <c r="F51" s="657"/>
      <c r="G51" s="41">
        <f>G23</f>
        <v>0</v>
      </c>
      <c r="H51" s="38" t="str">
        <f>H23</f>
        <v/>
      </c>
      <c r="I51" s="658">
        <f>I23</f>
        <v>0</v>
      </c>
      <c r="J51" s="659"/>
      <c r="K51" s="659"/>
      <c r="L51" s="660"/>
      <c r="M51" s="661">
        <f t="shared" si="2"/>
        <v>0</v>
      </c>
      <c r="N51" s="661"/>
      <c r="O51" s="662"/>
    </row>
    <row r="52" spans="1:15" s="34" customFormat="1" ht="27" customHeight="1" thickBot="1">
      <c r="A52" s="649" t="s">
        <v>231</v>
      </c>
      <c r="B52" s="650"/>
      <c r="C52" s="650"/>
      <c r="D52" s="650"/>
      <c r="E52" s="651"/>
      <c r="F52" s="651"/>
      <c r="G52" s="651"/>
      <c r="H52" s="651"/>
      <c r="I52" s="650" t="s">
        <v>232</v>
      </c>
      <c r="J52" s="650"/>
      <c r="K52" s="652"/>
      <c r="L52" s="652"/>
      <c r="M52" s="653">
        <f>SUM(E37:F51,M37:O51)</f>
        <v>0</v>
      </c>
      <c r="N52" s="653">
        <f>N24</f>
        <v>0</v>
      </c>
      <c r="O52" s="654">
        <f>O24</f>
        <v>0</v>
      </c>
    </row>
    <row r="53" spans="1:15">
      <c r="A53" s="24" t="s">
        <v>233</v>
      </c>
    </row>
    <row r="54" spans="1:15" hidden="1"/>
    <row r="55" spans="1:15" hidden="1"/>
    <row r="56" spans="1:15" hidden="1"/>
    <row r="58" spans="1:15" ht="18.75" hidden="1">
      <c r="A58" s="22"/>
      <c r="B58" s="22"/>
      <c r="C58" s="613" t="s">
        <v>236</v>
      </c>
      <c r="D58" s="613"/>
      <c r="E58" s="613"/>
      <c r="F58" s="613"/>
      <c r="G58" s="613"/>
      <c r="H58" s="22"/>
      <c r="J58" s="23" t="s">
        <v>217</v>
      </c>
      <c r="L58" s="23"/>
      <c r="M58" s="25"/>
      <c r="N58" s="25"/>
      <c r="O58" s="25"/>
    </row>
    <row r="59" spans="1:15" ht="3" hidden="1" customHeight="1" thickBot="1">
      <c r="A59" s="26"/>
      <c r="B59" s="26"/>
      <c r="C59" s="27"/>
      <c r="D59" s="27"/>
      <c r="E59" s="27"/>
      <c r="F59" s="27"/>
      <c r="G59" s="27"/>
      <c r="H59" s="26"/>
      <c r="L59" s="29"/>
      <c r="M59" s="29"/>
      <c r="N59" s="29"/>
      <c r="O59" s="29"/>
    </row>
    <row r="60" spans="1:15" ht="5.25" hidden="1" customHeight="1" thickTop="1" thickBot="1">
      <c r="A60" s="30"/>
      <c r="B60" s="30"/>
      <c r="C60" s="30"/>
      <c r="D60" s="30"/>
      <c r="E60" s="30"/>
      <c r="F60" s="30"/>
      <c r="G60" s="30"/>
      <c r="H60" s="30"/>
      <c r="I60" s="30"/>
      <c r="J60" s="639" t="s">
        <v>218</v>
      </c>
      <c r="K60" s="642" t="s">
        <v>219</v>
      </c>
      <c r="L60" s="642" t="s">
        <v>220</v>
      </c>
      <c r="M60" s="642" t="s">
        <v>221</v>
      </c>
      <c r="N60" s="642" t="s">
        <v>222</v>
      </c>
      <c r="O60" s="642" t="s">
        <v>223</v>
      </c>
    </row>
    <row r="61" spans="1:15" ht="12" hidden="1" customHeight="1">
      <c r="A61" s="632" t="s">
        <v>224</v>
      </c>
      <c r="B61" s="620"/>
      <c r="C61" s="620" t="s">
        <v>225</v>
      </c>
      <c r="D61" s="620"/>
      <c r="E61" s="620" t="s">
        <v>226</v>
      </c>
      <c r="F61" s="620"/>
      <c r="G61" s="620"/>
      <c r="H61" s="633"/>
      <c r="I61" s="25"/>
      <c r="J61" s="640"/>
      <c r="K61" s="643"/>
      <c r="L61" s="643"/>
      <c r="M61" s="643"/>
      <c r="N61" s="643"/>
      <c r="O61" s="643"/>
    </row>
    <row r="62" spans="1:15" ht="28.5" hidden="1" customHeight="1" thickBot="1">
      <c r="A62" s="663">
        <f>A6</f>
        <v>45580</v>
      </c>
      <c r="B62" s="664"/>
      <c r="C62" s="665"/>
      <c r="D62" s="665"/>
      <c r="E62" s="637" t="str">
        <f>E6</f>
        <v>株式会社テクノマテリアル</v>
      </c>
      <c r="F62" s="637"/>
      <c r="G62" s="637"/>
      <c r="H62" s="638"/>
      <c r="I62" s="25"/>
      <c r="J62" s="641"/>
      <c r="K62" s="644"/>
      <c r="L62" s="644"/>
      <c r="M62" s="644"/>
      <c r="N62" s="644"/>
      <c r="O62" s="644"/>
    </row>
    <row r="63" spans="1:15" ht="5.25" hidden="1" customHeight="1" thickBot="1">
      <c r="A63" s="25"/>
      <c r="B63" s="25"/>
      <c r="C63" s="25"/>
      <c r="D63" s="25"/>
      <c r="E63" s="25"/>
      <c r="F63" s="25"/>
      <c r="G63" s="25"/>
      <c r="H63" s="25"/>
      <c r="I63" s="25"/>
      <c r="J63" s="25"/>
      <c r="K63" s="25"/>
      <c r="L63" s="25"/>
      <c r="M63" s="25"/>
      <c r="N63" s="25"/>
      <c r="O63" s="25"/>
    </row>
    <row r="64" spans="1:15" s="33" customFormat="1" ht="17.25" hidden="1" customHeight="1">
      <c r="A64" s="618" t="s">
        <v>228</v>
      </c>
      <c r="B64" s="619"/>
      <c r="C64" s="619"/>
      <c r="D64" s="619"/>
      <c r="E64" s="620" t="s">
        <v>229</v>
      </c>
      <c r="F64" s="620"/>
      <c r="G64" s="32"/>
      <c r="H64" s="621" t="s">
        <v>237</v>
      </c>
      <c r="I64" s="619"/>
      <c r="J64" s="619"/>
      <c r="K64" s="619"/>
      <c r="L64" s="622"/>
      <c r="M64" s="619" t="s">
        <v>229</v>
      </c>
      <c r="N64" s="619"/>
      <c r="O64" s="623"/>
    </row>
    <row r="65" spans="1:15" ht="21.75" hidden="1" customHeight="1">
      <c r="A65" s="36">
        <f t="shared" ref="A65:I78" si="5">A9</f>
        <v>120162</v>
      </c>
      <c r="B65" s="624" t="str">
        <f t="shared" si="5"/>
        <v>品川１街区ＰＪＲＣ</v>
      </c>
      <c r="C65" s="624">
        <f t="shared" si="5"/>
        <v>0</v>
      </c>
      <c r="D65" s="624">
        <f t="shared" si="5"/>
        <v>0</v>
      </c>
      <c r="E65" s="625">
        <f t="shared" si="5"/>
        <v>0</v>
      </c>
      <c r="F65" s="626"/>
      <c r="G65" s="39">
        <f t="shared" ref="G65:I74" si="6">G9</f>
        <v>0</v>
      </c>
      <c r="H65" s="37" t="str">
        <f t="shared" si="6"/>
        <v/>
      </c>
      <c r="I65" s="627">
        <f t="shared" si="6"/>
        <v>0</v>
      </c>
      <c r="J65" s="628"/>
      <c r="K65" s="628"/>
      <c r="L65" s="629"/>
      <c r="M65" s="630">
        <f t="shared" ref="M65:M79" si="7">M9</f>
        <v>0</v>
      </c>
      <c r="N65" s="630"/>
      <c r="O65" s="631"/>
    </row>
    <row r="66" spans="1:15" ht="21.75" hidden="1" customHeight="1">
      <c r="A66" s="36">
        <f t="shared" si="5"/>
        <v>120163</v>
      </c>
      <c r="B66" s="624" t="str">
        <f t="shared" si="5"/>
        <v>品川１街区ＰＪＧＢ</v>
      </c>
      <c r="C66" s="624">
        <f t="shared" si="5"/>
        <v>0</v>
      </c>
      <c r="D66" s="624">
        <f t="shared" si="5"/>
        <v>0</v>
      </c>
      <c r="E66" s="625">
        <f t="shared" si="5"/>
        <v>0</v>
      </c>
      <c r="F66" s="626"/>
      <c r="G66" s="39">
        <f t="shared" si="6"/>
        <v>0</v>
      </c>
      <c r="H66" s="37" t="str">
        <f t="shared" si="6"/>
        <v/>
      </c>
      <c r="I66" s="627">
        <f t="shared" si="6"/>
        <v>0</v>
      </c>
      <c r="J66" s="628"/>
      <c r="K66" s="628"/>
      <c r="L66" s="629"/>
      <c r="M66" s="630">
        <f t="shared" si="7"/>
        <v>0</v>
      </c>
      <c r="N66" s="630"/>
      <c r="O66" s="631"/>
    </row>
    <row r="67" spans="1:15" ht="21.75" hidden="1" customHeight="1">
      <c r="A67" s="36">
        <f t="shared" si="5"/>
        <v>120203</v>
      </c>
      <c r="B67" s="624" t="str">
        <f t="shared" si="5"/>
        <v>品川１街区ＰＪＧＢⅡ</v>
      </c>
      <c r="C67" s="624">
        <f t="shared" si="5"/>
        <v>0</v>
      </c>
      <c r="D67" s="624">
        <f t="shared" si="5"/>
        <v>0</v>
      </c>
      <c r="E67" s="625">
        <f t="shared" si="5"/>
        <v>0</v>
      </c>
      <c r="F67" s="626"/>
      <c r="G67" s="39">
        <f t="shared" si="6"/>
        <v>0</v>
      </c>
      <c r="H67" s="37" t="str">
        <f t="shared" si="6"/>
        <v/>
      </c>
      <c r="I67" s="627">
        <f t="shared" si="6"/>
        <v>0</v>
      </c>
      <c r="J67" s="628"/>
      <c r="K67" s="628"/>
      <c r="L67" s="629"/>
      <c r="M67" s="630">
        <f t="shared" si="7"/>
        <v>0</v>
      </c>
      <c r="N67" s="630"/>
      <c r="O67" s="631"/>
    </row>
    <row r="68" spans="1:15" ht="21.75" hidden="1" customHeight="1">
      <c r="A68" s="36" t="str">
        <f t="shared" si="5"/>
        <v/>
      </c>
      <c r="B68" s="624">
        <f t="shared" si="5"/>
        <v>0</v>
      </c>
      <c r="C68" s="624">
        <f t="shared" si="5"/>
        <v>0</v>
      </c>
      <c r="D68" s="624">
        <f t="shared" si="5"/>
        <v>0</v>
      </c>
      <c r="E68" s="625">
        <f t="shared" si="5"/>
        <v>0</v>
      </c>
      <c r="F68" s="626"/>
      <c r="G68" s="39">
        <f t="shared" si="6"/>
        <v>0</v>
      </c>
      <c r="H68" s="37" t="str">
        <f t="shared" si="6"/>
        <v/>
      </c>
      <c r="I68" s="627">
        <f t="shared" si="6"/>
        <v>0</v>
      </c>
      <c r="J68" s="628"/>
      <c r="K68" s="628"/>
      <c r="L68" s="629"/>
      <c r="M68" s="630">
        <f t="shared" si="7"/>
        <v>0</v>
      </c>
      <c r="N68" s="630"/>
      <c r="O68" s="631"/>
    </row>
    <row r="69" spans="1:15" ht="21.75" hidden="1" customHeight="1">
      <c r="A69" s="36" t="str">
        <f t="shared" si="5"/>
        <v/>
      </c>
      <c r="B69" s="624">
        <f t="shared" si="5"/>
        <v>0</v>
      </c>
      <c r="C69" s="624">
        <f t="shared" si="5"/>
        <v>0</v>
      </c>
      <c r="D69" s="624">
        <f t="shared" si="5"/>
        <v>0</v>
      </c>
      <c r="E69" s="625">
        <f t="shared" si="5"/>
        <v>0</v>
      </c>
      <c r="F69" s="626"/>
      <c r="G69" s="39">
        <f t="shared" si="6"/>
        <v>0</v>
      </c>
      <c r="H69" s="37" t="str">
        <f t="shared" si="6"/>
        <v/>
      </c>
      <c r="I69" s="627">
        <f t="shared" si="6"/>
        <v>0</v>
      </c>
      <c r="J69" s="628"/>
      <c r="K69" s="628"/>
      <c r="L69" s="629"/>
      <c r="M69" s="666">
        <f t="shared" si="7"/>
        <v>0</v>
      </c>
      <c r="N69" s="630"/>
      <c r="O69" s="631"/>
    </row>
    <row r="70" spans="1:15" ht="21.75" hidden="1" customHeight="1">
      <c r="A70" s="36" t="str">
        <f t="shared" si="5"/>
        <v/>
      </c>
      <c r="B70" s="624">
        <f t="shared" si="5"/>
        <v>0</v>
      </c>
      <c r="C70" s="624">
        <f t="shared" si="5"/>
        <v>0</v>
      </c>
      <c r="D70" s="624">
        <f t="shared" si="5"/>
        <v>0</v>
      </c>
      <c r="E70" s="625">
        <f t="shared" si="5"/>
        <v>0</v>
      </c>
      <c r="F70" s="626"/>
      <c r="G70" s="39">
        <f t="shared" si="6"/>
        <v>0</v>
      </c>
      <c r="H70" s="37" t="str">
        <f t="shared" si="6"/>
        <v/>
      </c>
      <c r="I70" s="627">
        <f t="shared" si="6"/>
        <v>0</v>
      </c>
      <c r="J70" s="628"/>
      <c r="K70" s="628"/>
      <c r="L70" s="629"/>
      <c r="M70" s="666">
        <f t="shared" si="7"/>
        <v>0</v>
      </c>
      <c r="N70" s="630"/>
      <c r="O70" s="631"/>
    </row>
    <row r="71" spans="1:15" ht="21.75" hidden="1" customHeight="1">
      <c r="A71" s="36" t="str">
        <f t="shared" si="5"/>
        <v/>
      </c>
      <c r="B71" s="624">
        <f t="shared" si="5"/>
        <v>0</v>
      </c>
      <c r="C71" s="624">
        <f t="shared" si="5"/>
        <v>0</v>
      </c>
      <c r="D71" s="624">
        <f t="shared" si="5"/>
        <v>0</v>
      </c>
      <c r="E71" s="625">
        <f>E15</f>
        <v>0</v>
      </c>
      <c r="F71" s="626"/>
      <c r="G71" s="39">
        <f t="shared" si="6"/>
        <v>0</v>
      </c>
      <c r="H71" s="37" t="str">
        <f t="shared" si="6"/>
        <v/>
      </c>
      <c r="I71" s="627">
        <f t="shared" si="6"/>
        <v>0</v>
      </c>
      <c r="J71" s="628"/>
      <c r="K71" s="628"/>
      <c r="L71" s="629"/>
      <c r="M71" s="666">
        <f t="shared" si="7"/>
        <v>0</v>
      </c>
      <c r="N71" s="630"/>
      <c r="O71" s="631"/>
    </row>
    <row r="72" spans="1:15" ht="21.75" hidden="1" customHeight="1">
      <c r="A72" s="36" t="str">
        <f t="shared" si="5"/>
        <v/>
      </c>
      <c r="B72" s="624">
        <f t="shared" si="5"/>
        <v>0</v>
      </c>
      <c r="C72" s="624">
        <f t="shared" si="5"/>
        <v>0</v>
      </c>
      <c r="D72" s="624">
        <f t="shared" si="5"/>
        <v>0</v>
      </c>
      <c r="E72" s="625">
        <f>E16</f>
        <v>0</v>
      </c>
      <c r="F72" s="626"/>
      <c r="G72" s="39">
        <f t="shared" si="6"/>
        <v>0</v>
      </c>
      <c r="H72" s="37" t="str">
        <f t="shared" si="6"/>
        <v/>
      </c>
      <c r="I72" s="627">
        <f t="shared" si="6"/>
        <v>0</v>
      </c>
      <c r="J72" s="628"/>
      <c r="K72" s="628"/>
      <c r="L72" s="629"/>
      <c r="M72" s="666">
        <f t="shared" si="7"/>
        <v>0</v>
      </c>
      <c r="N72" s="630"/>
      <c r="O72" s="631"/>
    </row>
    <row r="73" spans="1:15" ht="21.75" hidden="1" customHeight="1">
      <c r="A73" s="36" t="str">
        <f t="shared" si="5"/>
        <v/>
      </c>
      <c r="B73" s="624">
        <f t="shared" si="5"/>
        <v>0</v>
      </c>
      <c r="C73" s="624">
        <f t="shared" si="5"/>
        <v>0</v>
      </c>
      <c r="D73" s="624">
        <f t="shared" si="5"/>
        <v>0</v>
      </c>
      <c r="E73" s="625">
        <f>E17</f>
        <v>0</v>
      </c>
      <c r="F73" s="626"/>
      <c r="G73" s="39">
        <f t="shared" si="6"/>
        <v>0</v>
      </c>
      <c r="H73" s="37" t="str">
        <f t="shared" si="6"/>
        <v/>
      </c>
      <c r="I73" s="627">
        <f t="shared" si="6"/>
        <v>0</v>
      </c>
      <c r="J73" s="628"/>
      <c r="K73" s="628"/>
      <c r="L73" s="629"/>
      <c r="M73" s="630">
        <f t="shared" si="7"/>
        <v>0</v>
      </c>
      <c r="N73" s="630"/>
      <c r="O73" s="631"/>
    </row>
    <row r="74" spans="1:15" ht="21.75" hidden="1" customHeight="1">
      <c r="A74" s="36" t="str">
        <f t="shared" si="5"/>
        <v/>
      </c>
      <c r="B74" s="624">
        <f>B18</f>
        <v>0</v>
      </c>
      <c r="C74" s="624">
        <f>C18</f>
        <v>0</v>
      </c>
      <c r="D74" s="624">
        <f>D18</f>
        <v>0</v>
      </c>
      <c r="E74" s="625">
        <f>E18</f>
        <v>0</v>
      </c>
      <c r="F74" s="626"/>
      <c r="G74" s="39">
        <f t="shared" si="6"/>
        <v>0</v>
      </c>
      <c r="H74" s="37" t="str">
        <f t="shared" si="6"/>
        <v/>
      </c>
      <c r="I74" s="627">
        <f t="shared" si="6"/>
        <v>0</v>
      </c>
      <c r="J74" s="628"/>
      <c r="K74" s="628"/>
      <c r="L74" s="629"/>
      <c r="M74" s="630">
        <f t="shared" si="7"/>
        <v>0</v>
      </c>
      <c r="N74" s="630"/>
      <c r="O74" s="631"/>
    </row>
    <row r="75" spans="1:15" ht="21.75" hidden="1" customHeight="1">
      <c r="A75" s="36" t="str">
        <f t="shared" si="5"/>
        <v/>
      </c>
      <c r="B75" s="624">
        <f t="shared" si="5"/>
        <v>0</v>
      </c>
      <c r="C75" s="624">
        <f t="shared" si="5"/>
        <v>0</v>
      </c>
      <c r="D75" s="624">
        <f t="shared" si="5"/>
        <v>0</v>
      </c>
      <c r="E75" s="625">
        <f t="shared" si="5"/>
        <v>0</v>
      </c>
      <c r="F75" s="626"/>
      <c r="G75" s="39">
        <f t="shared" si="5"/>
        <v>0</v>
      </c>
      <c r="H75" s="37" t="str">
        <f t="shared" si="5"/>
        <v/>
      </c>
      <c r="I75" s="627">
        <f t="shared" si="5"/>
        <v>0</v>
      </c>
      <c r="J75" s="628"/>
      <c r="K75" s="628"/>
      <c r="L75" s="629"/>
      <c r="M75" s="630">
        <f t="shared" si="7"/>
        <v>0</v>
      </c>
      <c r="N75" s="630"/>
      <c r="O75" s="631"/>
    </row>
    <row r="76" spans="1:15" ht="21.75" hidden="1" customHeight="1">
      <c r="A76" s="36" t="str">
        <f t="shared" si="5"/>
        <v/>
      </c>
      <c r="B76" s="624">
        <f t="shared" si="5"/>
        <v>0</v>
      </c>
      <c r="C76" s="624">
        <f t="shared" si="5"/>
        <v>0</v>
      </c>
      <c r="D76" s="624">
        <f t="shared" si="5"/>
        <v>0</v>
      </c>
      <c r="E76" s="625">
        <f t="shared" si="5"/>
        <v>0</v>
      </c>
      <c r="F76" s="626"/>
      <c r="G76" s="39">
        <f t="shared" si="5"/>
        <v>0</v>
      </c>
      <c r="H76" s="37" t="str">
        <f t="shared" si="5"/>
        <v/>
      </c>
      <c r="I76" s="627">
        <f t="shared" si="5"/>
        <v>0</v>
      </c>
      <c r="J76" s="628"/>
      <c r="K76" s="628"/>
      <c r="L76" s="629"/>
      <c r="M76" s="630">
        <f t="shared" si="7"/>
        <v>0</v>
      </c>
      <c r="N76" s="630"/>
      <c r="O76" s="631"/>
    </row>
    <row r="77" spans="1:15" ht="21.75" hidden="1" customHeight="1">
      <c r="A77" s="36" t="str">
        <f t="shared" si="5"/>
        <v/>
      </c>
      <c r="B77" s="624">
        <f t="shared" si="5"/>
        <v>0</v>
      </c>
      <c r="C77" s="624">
        <f t="shared" si="5"/>
        <v>0</v>
      </c>
      <c r="D77" s="624">
        <f t="shared" si="5"/>
        <v>0</v>
      </c>
      <c r="E77" s="625">
        <f t="shared" si="5"/>
        <v>0</v>
      </c>
      <c r="F77" s="626"/>
      <c r="G77" s="39">
        <f t="shared" si="5"/>
        <v>0</v>
      </c>
      <c r="H77" s="37" t="str">
        <f t="shared" si="5"/>
        <v/>
      </c>
      <c r="I77" s="627">
        <f t="shared" si="5"/>
        <v>0</v>
      </c>
      <c r="J77" s="628"/>
      <c r="K77" s="628"/>
      <c r="L77" s="629"/>
      <c r="M77" s="630">
        <f t="shared" si="7"/>
        <v>0</v>
      </c>
      <c r="N77" s="630"/>
      <c r="O77" s="631"/>
    </row>
    <row r="78" spans="1:15" ht="21.75" hidden="1" customHeight="1">
      <c r="A78" s="36" t="str">
        <f t="shared" si="5"/>
        <v/>
      </c>
      <c r="B78" s="624">
        <f t="shared" si="5"/>
        <v>0</v>
      </c>
      <c r="C78" s="624">
        <f t="shared" si="5"/>
        <v>0</v>
      </c>
      <c r="D78" s="624">
        <f t="shared" si="5"/>
        <v>0</v>
      </c>
      <c r="E78" s="625">
        <f t="shared" si="5"/>
        <v>0</v>
      </c>
      <c r="F78" s="626"/>
      <c r="G78" s="39">
        <f t="shared" si="5"/>
        <v>0</v>
      </c>
      <c r="H78" s="37" t="str">
        <f t="shared" si="5"/>
        <v/>
      </c>
      <c r="I78" s="627">
        <f t="shared" si="5"/>
        <v>0</v>
      </c>
      <c r="J78" s="628"/>
      <c r="K78" s="628"/>
      <c r="L78" s="629"/>
      <c r="M78" s="630">
        <f t="shared" si="7"/>
        <v>0</v>
      </c>
      <c r="N78" s="630"/>
      <c r="O78" s="631"/>
    </row>
    <row r="79" spans="1:15" ht="21.75" hidden="1" customHeight="1" thickBot="1">
      <c r="A79" s="40" t="str">
        <f>A23</f>
        <v/>
      </c>
      <c r="B79" s="655">
        <f>B23</f>
        <v>0</v>
      </c>
      <c r="C79" s="655">
        <f>C23</f>
        <v>0</v>
      </c>
      <c r="D79" s="655">
        <f>D23</f>
        <v>0</v>
      </c>
      <c r="E79" s="656">
        <f>E23</f>
        <v>0</v>
      </c>
      <c r="F79" s="657"/>
      <c r="G79" s="41">
        <f>G23</f>
        <v>0</v>
      </c>
      <c r="H79" s="38" t="str">
        <f>H23</f>
        <v/>
      </c>
      <c r="I79" s="658">
        <f>I23</f>
        <v>0</v>
      </c>
      <c r="J79" s="659"/>
      <c r="K79" s="659"/>
      <c r="L79" s="660"/>
      <c r="M79" s="661">
        <f t="shared" si="7"/>
        <v>0</v>
      </c>
      <c r="N79" s="661"/>
      <c r="O79" s="662"/>
    </row>
    <row r="80" spans="1:15" s="34" customFormat="1" ht="27" hidden="1" customHeight="1" thickBot="1">
      <c r="A80" s="649" t="s">
        <v>231</v>
      </c>
      <c r="B80" s="650"/>
      <c r="C80" s="650"/>
      <c r="D80" s="650"/>
      <c r="E80" s="651"/>
      <c r="F80" s="651"/>
      <c r="G80" s="651"/>
      <c r="H80" s="651"/>
      <c r="I80" s="650" t="s">
        <v>232</v>
      </c>
      <c r="J80" s="650"/>
      <c r="K80" s="652"/>
      <c r="L80" s="652"/>
      <c r="M80" s="653">
        <f>SUM(E65:F79,M65:O79)</f>
        <v>0</v>
      </c>
      <c r="N80" s="653"/>
      <c r="O80" s="654"/>
    </row>
    <row r="81" spans="1:15" hidden="1">
      <c r="A81" s="24" t="s">
        <v>233</v>
      </c>
    </row>
    <row r="82" spans="1:15" s="19" customFormat="1" ht="13.5" hidden="1" customHeight="1">
      <c r="A82" s="35"/>
      <c r="B82" s="35"/>
      <c r="C82" s="35"/>
      <c r="D82" s="35"/>
      <c r="E82" s="35"/>
      <c r="F82" s="35"/>
      <c r="G82" s="35"/>
      <c r="H82" s="35"/>
      <c r="I82" s="35"/>
      <c r="J82" s="35"/>
      <c r="K82" s="35"/>
      <c r="L82" s="35"/>
      <c r="M82" s="35"/>
      <c r="N82" s="35"/>
      <c r="O82" s="35"/>
    </row>
    <row r="83" spans="1:15" s="19" customFormat="1" ht="12" customHeight="1">
      <c r="A83" s="35"/>
      <c r="B83" s="35"/>
      <c r="C83" s="35"/>
      <c r="D83" s="35"/>
      <c r="E83" s="35"/>
      <c r="F83" s="35"/>
      <c r="G83" s="35"/>
      <c r="H83" s="35"/>
      <c r="I83" s="35"/>
      <c r="J83" s="35"/>
      <c r="K83" s="35"/>
      <c r="L83" s="35"/>
      <c r="M83" s="35"/>
      <c r="N83" s="35"/>
      <c r="O83" s="35"/>
    </row>
  </sheetData>
  <sheetProtection formatCells="0" formatColumns="0" formatRows="0" insertColumns="0" insertRows="0" insertHyperlinks="0" deleteColumns="0" deleteRows="0" selectLockedCells="1" sort="0" autoFilter="0" pivotTables="0"/>
  <mergeCells count="244">
    <mergeCell ref="A80:D80"/>
    <mergeCell ref="E80:H80"/>
    <mergeCell ref="I80:J80"/>
    <mergeCell ref="K80:L80"/>
    <mergeCell ref="M80:O80"/>
    <mergeCell ref="B78:D78"/>
    <mergeCell ref="E78:F78"/>
    <mergeCell ref="I78:L78"/>
    <mergeCell ref="M78:O78"/>
    <mergeCell ref="B79:D79"/>
    <mergeCell ref="E79:F79"/>
    <mergeCell ref="I79:L79"/>
    <mergeCell ref="M79:O79"/>
    <mergeCell ref="B76:D76"/>
    <mergeCell ref="E76:F76"/>
    <mergeCell ref="I76:L76"/>
    <mergeCell ref="M76:O76"/>
    <mergeCell ref="B77:D77"/>
    <mergeCell ref="E77:F77"/>
    <mergeCell ref="I77:L77"/>
    <mergeCell ref="M77:O77"/>
    <mergeCell ref="B74:D74"/>
    <mergeCell ref="E74:F74"/>
    <mergeCell ref="I74:L74"/>
    <mergeCell ref="M74:O74"/>
    <mergeCell ref="B75:D75"/>
    <mergeCell ref="E75:F75"/>
    <mergeCell ref="I75:L75"/>
    <mergeCell ref="M75:O75"/>
    <mergeCell ref="B72:D72"/>
    <mergeCell ref="E72:F72"/>
    <mergeCell ref="I72:L72"/>
    <mergeCell ref="M72:O72"/>
    <mergeCell ref="B73:D73"/>
    <mergeCell ref="E73:F73"/>
    <mergeCell ref="I73:L73"/>
    <mergeCell ref="M73:O73"/>
    <mergeCell ref="B70:D70"/>
    <mergeCell ref="E70:F70"/>
    <mergeCell ref="I70:L70"/>
    <mergeCell ref="M70:O70"/>
    <mergeCell ref="B71:D71"/>
    <mergeCell ref="E71:F71"/>
    <mergeCell ref="I71:L71"/>
    <mergeCell ref="M71:O71"/>
    <mergeCell ref="B68:D68"/>
    <mergeCell ref="E68:F68"/>
    <mergeCell ref="I68:L68"/>
    <mergeCell ref="M68:O68"/>
    <mergeCell ref="B69:D69"/>
    <mergeCell ref="E69:F69"/>
    <mergeCell ref="I69:L69"/>
    <mergeCell ref="M69:O69"/>
    <mergeCell ref="B66:D66"/>
    <mergeCell ref="E66:F66"/>
    <mergeCell ref="I66:L66"/>
    <mergeCell ref="M66:O66"/>
    <mergeCell ref="B67:D67"/>
    <mergeCell ref="E67:F67"/>
    <mergeCell ref="I67:L67"/>
    <mergeCell ref="M67:O67"/>
    <mergeCell ref="A64:D64"/>
    <mergeCell ref="E64:F64"/>
    <mergeCell ref="H64:L64"/>
    <mergeCell ref="M64:O64"/>
    <mergeCell ref="B65:D65"/>
    <mergeCell ref="E65:F65"/>
    <mergeCell ref="I65:L65"/>
    <mergeCell ref="M65:O65"/>
    <mergeCell ref="A61:B61"/>
    <mergeCell ref="C61:D61"/>
    <mergeCell ref="E61:H61"/>
    <mergeCell ref="A62:B62"/>
    <mergeCell ref="C62:D62"/>
    <mergeCell ref="E62:H62"/>
    <mergeCell ref="J60:J62"/>
    <mergeCell ref="K60:K62"/>
    <mergeCell ref="L60:L62"/>
    <mergeCell ref="M60:M62"/>
    <mergeCell ref="N60:N62"/>
    <mergeCell ref="O60:O62"/>
    <mergeCell ref="A52:D52"/>
    <mergeCell ref="E52:H52"/>
    <mergeCell ref="I52:J52"/>
    <mergeCell ref="K52:L52"/>
    <mergeCell ref="M52:O52"/>
    <mergeCell ref="C58:G58"/>
    <mergeCell ref="B50:D50"/>
    <mergeCell ref="E50:F50"/>
    <mergeCell ref="I50:L50"/>
    <mergeCell ref="M50:O50"/>
    <mergeCell ref="B51:D51"/>
    <mergeCell ref="E51:F51"/>
    <mergeCell ref="I51:L51"/>
    <mergeCell ref="M51:O51"/>
    <mergeCell ref="B48:D48"/>
    <mergeCell ref="E48:F48"/>
    <mergeCell ref="I48:L48"/>
    <mergeCell ref="M48:O48"/>
    <mergeCell ref="B49:D49"/>
    <mergeCell ref="E49:F49"/>
    <mergeCell ref="I49:L49"/>
    <mergeCell ref="M49:O49"/>
    <mergeCell ref="B46:D46"/>
    <mergeCell ref="E46:F46"/>
    <mergeCell ref="I46:L46"/>
    <mergeCell ref="M46:O46"/>
    <mergeCell ref="B47:D47"/>
    <mergeCell ref="E47:F47"/>
    <mergeCell ref="I47:L47"/>
    <mergeCell ref="M47:O47"/>
    <mergeCell ref="B44:D44"/>
    <mergeCell ref="E44:F44"/>
    <mergeCell ref="I44:L44"/>
    <mergeCell ref="M44:O44"/>
    <mergeCell ref="B45:D45"/>
    <mergeCell ref="E45:F45"/>
    <mergeCell ref="I45:L45"/>
    <mergeCell ref="M45:O45"/>
    <mergeCell ref="B42:D42"/>
    <mergeCell ref="E42:F42"/>
    <mergeCell ref="I42:L42"/>
    <mergeCell ref="M42:O42"/>
    <mergeCell ref="B43:D43"/>
    <mergeCell ref="E43:F43"/>
    <mergeCell ref="I43:L43"/>
    <mergeCell ref="M43:O43"/>
    <mergeCell ref="B40:D40"/>
    <mergeCell ref="E40:F40"/>
    <mergeCell ref="I40:L40"/>
    <mergeCell ref="M40:O40"/>
    <mergeCell ref="B41:D41"/>
    <mergeCell ref="E41:F41"/>
    <mergeCell ref="I41:L41"/>
    <mergeCell ref="M41:O41"/>
    <mergeCell ref="B38:D38"/>
    <mergeCell ref="E38:F38"/>
    <mergeCell ref="I38:L38"/>
    <mergeCell ref="M38:O38"/>
    <mergeCell ref="B39:D39"/>
    <mergeCell ref="E39:F39"/>
    <mergeCell ref="I39:L39"/>
    <mergeCell ref="M39:O39"/>
    <mergeCell ref="A36:D36"/>
    <mergeCell ref="E36:F36"/>
    <mergeCell ref="H36:L36"/>
    <mergeCell ref="M36:O36"/>
    <mergeCell ref="B37:D37"/>
    <mergeCell ref="E37:F37"/>
    <mergeCell ref="I37:L37"/>
    <mergeCell ref="M37:O37"/>
    <mergeCell ref="A33:B33"/>
    <mergeCell ref="C33:D33"/>
    <mergeCell ref="E33:H33"/>
    <mergeCell ref="A34:B34"/>
    <mergeCell ref="C34:D34"/>
    <mergeCell ref="E34:H34"/>
    <mergeCell ref="J32:J34"/>
    <mergeCell ref="K32:K34"/>
    <mergeCell ref="N32:N34"/>
    <mergeCell ref="O32:O34"/>
    <mergeCell ref="L32:M34"/>
    <mergeCell ref="A24:D24"/>
    <mergeCell ref="E24:H24"/>
    <mergeCell ref="I24:J24"/>
    <mergeCell ref="K24:L24"/>
    <mergeCell ref="M24:O24"/>
    <mergeCell ref="C30:G30"/>
    <mergeCell ref="B22:D22"/>
    <mergeCell ref="E22:F22"/>
    <mergeCell ref="I22:L22"/>
    <mergeCell ref="M22:O22"/>
    <mergeCell ref="B23:D23"/>
    <mergeCell ref="E23:F23"/>
    <mergeCell ref="I23:L23"/>
    <mergeCell ref="M23:O23"/>
    <mergeCell ref="B20:D20"/>
    <mergeCell ref="E20:F20"/>
    <mergeCell ref="I20:L20"/>
    <mergeCell ref="M20:O20"/>
    <mergeCell ref="B21:D21"/>
    <mergeCell ref="E21:F21"/>
    <mergeCell ref="I21:L21"/>
    <mergeCell ref="M21:O21"/>
    <mergeCell ref="B18:D18"/>
    <mergeCell ref="E18:F18"/>
    <mergeCell ref="I18:L18"/>
    <mergeCell ref="M18:O18"/>
    <mergeCell ref="B19:D19"/>
    <mergeCell ref="E19:F19"/>
    <mergeCell ref="I19:L19"/>
    <mergeCell ref="M19:O19"/>
    <mergeCell ref="B16:D16"/>
    <mergeCell ref="E16:F16"/>
    <mergeCell ref="I16:L16"/>
    <mergeCell ref="M16:O16"/>
    <mergeCell ref="B17:D17"/>
    <mergeCell ref="E17:F17"/>
    <mergeCell ref="I17:L17"/>
    <mergeCell ref="M17:O17"/>
    <mergeCell ref="B14:D14"/>
    <mergeCell ref="E14:F14"/>
    <mergeCell ref="I14:L14"/>
    <mergeCell ref="M14:O14"/>
    <mergeCell ref="B15:D15"/>
    <mergeCell ref="E15:F15"/>
    <mergeCell ref="I15:L15"/>
    <mergeCell ref="M15:O15"/>
    <mergeCell ref="B12:D12"/>
    <mergeCell ref="E12:F12"/>
    <mergeCell ref="I12:L12"/>
    <mergeCell ref="M12:O12"/>
    <mergeCell ref="B13:D13"/>
    <mergeCell ref="E13:F13"/>
    <mergeCell ref="I13:L13"/>
    <mergeCell ref="M13:O13"/>
    <mergeCell ref="B10:D10"/>
    <mergeCell ref="E10:F10"/>
    <mergeCell ref="I10:L10"/>
    <mergeCell ref="M10:O10"/>
    <mergeCell ref="B11:D11"/>
    <mergeCell ref="E11:F11"/>
    <mergeCell ref="I11:L11"/>
    <mergeCell ref="M11:O11"/>
    <mergeCell ref="C2:G2"/>
    <mergeCell ref="J4:J6"/>
    <mergeCell ref="K4:K6"/>
    <mergeCell ref="N4:N6"/>
    <mergeCell ref="A8:D8"/>
    <mergeCell ref="E8:F8"/>
    <mergeCell ref="H8:L8"/>
    <mergeCell ref="M8:O8"/>
    <mergeCell ref="B9:D9"/>
    <mergeCell ref="E9:F9"/>
    <mergeCell ref="I9:L9"/>
    <mergeCell ref="M9:O9"/>
    <mergeCell ref="O4:O6"/>
    <mergeCell ref="A5:B5"/>
    <mergeCell ref="C5:D5"/>
    <mergeCell ref="E5:H5"/>
    <mergeCell ref="A6:B6"/>
    <mergeCell ref="C6:D6"/>
    <mergeCell ref="E6:H6"/>
    <mergeCell ref="L4:M6"/>
  </mergeCells>
  <phoneticPr fontId="2"/>
  <dataValidations count="1">
    <dataValidation type="list" allowBlank="1" showInputMessage="1" showErrorMessage="1" sqref="B9:D23 I9:L23">
      <formula1>工事略称</formula1>
    </dataValidation>
  </dataValidations>
  <pageMargins left="0.94488188976377963" right="0.70866141732283472" top="0.6692913385826772" bottom="0.39370078740157483" header="0.23622047244094491" footer="0.19685039370078741"/>
  <pageSetup paperSize="9" scale="12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176"/>
  <sheetViews>
    <sheetView zoomScaleNormal="100" workbookViewId="0">
      <pane ySplit="2" topLeftCell="A39" activePane="bottomLeft" state="frozen"/>
      <selection pane="bottomLeft" activeCell="S50" sqref="S50"/>
    </sheetView>
  </sheetViews>
  <sheetFormatPr defaultColWidth="9" defaultRowHeight="13.5"/>
  <cols>
    <col min="1" max="1" width="24.5" style="70" bestFit="1" customWidth="1"/>
    <col min="2" max="2" width="5.25" style="18" hidden="1" customWidth="1"/>
    <col min="3" max="4" width="17.75" style="18" hidden="1" customWidth="1"/>
    <col min="5" max="5" width="7.125" style="18" customWidth="1"/>
    <col min="6" max="6" width="9" style="18"/>
    <col min="7" max="7" width="15.25" style="55" customWidth="1"/>
    <col min="8" max="8" width="9.25" style="53" customWidth="1"/>
    <col min="9" max="9" width="18.875" style="54" customWidth="1"/>
    <col min="10" max="10" width="9.25" style="53" customWidth="1"/>
    <col min="11" max="11" width="11" style="55" customWidth="1"/>
    <col min="12" max="12" width="9.25" style="53" customWidth="1"/>
    <col min="13" max="14" width="9" style="55" customWidth="1"/>
    <col min="15" max="15" width="9" style="18" customWidth="1"/>
    <col min="16" max="19" width="14.125" style="69" customWidth="1"/>
    <col min="20" max="20" width="5.25" style="18" customWidth="1"/>
    <col min="21" max="22" width="9" style="18"/>
    <col min="23" max="23" width="9.25" style="18" bestFit="1" customWidth="1"/>
    <col min="24" max="27" width="9" style="18"/>
    <col min="28" max="28" width="11" style="18" customWidth="1"/>
    <col min="29" max="31" width="9" style="18"/>
    <col min="32" max="32" width="16.5" style="18" customWidth="1"/>
    <col min="33" max="16384" width="9" style="18"/>
  </cols>
  <sheetData>
    <row r="1" spans="1:32" ht="21">
      <c r="A1" s="51" t="s">
        <v>243</v>
      </c>
      <c r="E1" s="51"/>
      <c r="G1" s="52" t="s">
        <v>164</v>
      </c>
      <c r="P1" s="56" t="s">
        <v>199</v>
      </c>
      <c r="Q1" s="56"/>
      <c r="R1" s="57"/>
      <c r="S1" s="57"/>
      <c r="V1" s="18" t="s">
        <v>297</v>
      </c>
      <c r="Z1" s="73" t="s">
        <v>330</v>
      </c>
    </row>
    <row r="2" spans="1:32">
      <c r="A2" s="58" t="s">
        <v>212</v>
      </c>
      <c r="B2" s="59" t="s">
        <v>213</v>
      </c>
      <c r="C2" s="59" t="s">
        <v>214</v>
      </c>
      <c r="D2" s="59" t="s">
        <v>215</v>
      </c>
      <c r="E2" s="60" t="s">
        <v>211</v>
      </c>
      <c r="G2" s="59" t="s">
        <v>37</v>
      </c>
      <c r="H2" s="60" t="s">
        <v>160</v>
      </c>
      <c r="I2" s="58" t="s">
        <v>162</v>
      </c>
      <c r="J2" s="60" t="s">
        <v>161</v>
      </c>
      <c r="K2" s="59" t="s">
        <v>163</v>
      </c>
      <c r="L2" s="60" t="s">
        <v>165</v>
      </c>
      <c r="M2" s="59"/>
      <c r="N2" s="59" t="s">
        <v>1</v>
      </c>
      <c r="P2" s="61" t="s">
        <v>169</v>
      </c>
      <c r="Q2" s="59" t="s">
        <v>167</v>
      </c>
      <c r="R2" s="59" t="s">
        <v>171</v>
      </c>
      <c r="S2" s="59" t="s">
        <v>197</v>
      </c>
      <c r="V2" s="73" t="s">
        <v>310</v>
      </c>
      <c r="W2" s="74" t="s">
        <v>311</v>
      </c>
      <c r="X2" s="78"/>
      <c r="Z2" s="73"/>
      <c r="AB2" s="73" t="s">
        <v>341</v>
      </c>
      <c r="AD2" s="73" t="s">
        <v>358</v>
      </c>
      <c r="AF2" s="73" t="s">
        <v>371</v>
      </c>
    </row>
    <row r="3" spans="1:32">
      <c r="A3" s="62"/>
      <c r="B3" s="63"/>
      <c r="C3" s="63"/>
      <c r="D3" s="63"/>
      <c r="E3" s="63"/>
      <c r="G3" s="64" t="s">
        <v>41</v>
      </c>
      <c r="H3" s="65">
        <v>41980000</v>
      </c>
      <c r="I3" s="66" t="s">
        <v>204</v>
      </c>
      <c r="J3" s="65" t="s">
        <v>186</v>
      </c>
      <c r="K3" s="64" t="s">
        <v>39</v>
      </c>
      <c r="L3" s="65">
        <v>20708000</v>
      </c>
      <c r="M3" s="64" t="s">
        <v>38</v>
      </c>
      <c r="N3" s="64" t="s">
        <v>166</v>
      </c>
      <c r="P3" s="61" t="s">
        <v>201</v>
      </c>
      <c r="Q3" s="59" t="s">
        <v>200</v>
      </c>
      <c r="R3" s="59" t="s">
        <v>202</v>
      </c>
      <c r="S3" s="59" t="s">
        <v>203</v>
      </c>
      <c r="V3" s="82">
        <v>1</v>
      </c>
      <c r="W3" s="75" t="s">
        <v>298</v>
      </c>
      <c r="X3" s="79"/>
      <c r="Z3" s="91">
        <v>0.1</v>
      </c>
      <c r="AB3" s="73" t="s">
        <v>339</v>
      </c>
      <c r="AD3" s="73" t="s">
        <v>344</v>
      </c>
      <c r="AF3" s="73" t="s">
        <v>372</v>
      </c>
    </row>
    <row r="4" spans="1:32">
      <c r="A4" s="62" t="s">
        <v>248</v>
      </c>
      <c r="B4" s="63"/>
      <c r="C4" s="63"/>
      <c r="D4" s="63"/>
      <c r="E4" s="63">
        <v>100777</v>
      </c>
      <c r="G4" s="64" t="s">
        <v>42</v>
      </c>
      <c r="H4" s="65">
        <v>41990000</v>
      </c>
      <c r="I4" s="66" t="s">
        <v>40</v>
      </c>
      <c r="J4" s="65" t="s">
        <v>186</v>
      </c>
      <c r="K4" s="64" t="s">
        <v>39</v>
      </c>
      <c r="L4" s="65">
        <v>20708000</v>
      </c>
      <c r="M4" s="64" t="s">
        <v>38</v>
      </c>
      <c r="N4" s="64" t="s">
        <v>166</v>
      </c>
      <c r="P4" s="67"/>
      <c r="Q4" s="67"/>
      <c r="R4" s="67"/>
      <c r="S4" s="67"/>
      <c r="V4" s="83">
        <v>2</v>
      </c>
      <c r="W4" s="76" t="s">
        <v>299</v>
      </c>
      <c r="X4" s="80"/>
      <c r="Z4" s="91">
        <v>0.08</v>
      </c>
      <c r="AB4" s="73" t="s">
        <v>340</v>
      </c>
      <c r="AD4" s="73" t="s">
        <v>345</v>
      </c>
      <c r="AF4" s="73" t="s">
        <v>375</v>
      </c>
    </row>
    <row r="5" spans="1:32">
      <c r="A5" s="62" t="s">
        <v>249</v>
      </c>
      <c r="B5" s="63"/>
      <c r="C5" s="63"/>
      <c r="D5" s="63"/>
      <c r="E5" s="63">
        <v>100888</v>
      </c>
      <c r="G5" s="64" t="s">
        <v>43</v>
      </c>
      <c r="H5" s="65">
        <v>42000000</v>
      </c>
      <c r="I5" s="66" t="s">
        <v>40</v>
      </c>
      <c r="J5" s="65" t="s">
        <v>186</v>
      </c>
      <c r="K5" s="64" t="s">
        <v>39</v>
      </c>
      <c r="L5" s="65">
        <v>20708000</v>
      </c>
      <c r="M5" s="64" t="s">
        <v>38</v>
      </c>
      <c r="N5" s="64" t="s">
        <v>166</v>
      </c>
      <c r="P5" s="68" t="s">
        <v>177</v>
      </c>
      <c r="Q5" s="68" t="s">
        <v>41</v>
      </c>
      <c r="R5" s="68" t="s">
        <v>90</v>
      </c>
      <c r="S5" s="68" t="s">
        <v>90</v>
      </c>
      <c r="V5" s="83">
        <v>3</v>
      </c>
      <c r="W5" s="76" t="s">
        <v>300</v>
      </c>
      <c r="X5" s="80"/>
      <c r="Z5" s="92" t="s">
        <v>331</v>
      </c>
      <c r="AB5" s="73" t="s">
        <v>399</v>
      </c>
      <c r="AD5" s="73" t="s">
        <v>342</v>
      </c>
      <c r="AF5" s="73" t="s">
        <v>373</v>
      </c>
    </row>
    <row r="6" spans="1:32">
      <c r="A6" s="62" t="s">
        <v>250</v>
      </c>
      <c r="B6" s="63"/>
      <c r="C6" s="63"/>
      <c r="D6" s="63"/>
      <c r="E6" s="63">
        <v>100999</v>
      </c>
      <c r="G6" s="64" t="s">
        <v>44</v>
      </c>
      <c r="H6" s="65">
        <v>42010000</v>
      </c>
      <c r="I6" s="66" t="s">
        <v>40</v>
      </c>
      <c r="J6" s="65" t="s">
        <v>186</v>
      </c>
      <c r="K6" s="64" t="s">
        <v>39</v>
      </c>
      <c r="L6" s="65">
        <v>20708000</v>
      </c>
      <c r="M6" s="64" t="s">
        <v>38</v>
      </c>
      <c r="N6" s="64" t="s">
        <v>166</v>
      </c>
      <c r="P6" s="68" t="s">
        <v>178</v>
      </c>
      <c r="Q6" s="68" t="s">
        <v>42</v>
      </c>
      <c r="R6" s="68" t="s">
        <v>92</v>
      </c>
      <c r="S6" s="68" t="s">
        <v>94</v>
      </c>
      <c r="V6" s="83">
        <v>4</v>
      </c>
      <c r="W6" s="76" t="s">
        <v>301</v>
      </c>
      <c r="X6" s="80"/>
      <c r="AD6" s="73" t="s">
        <v>346</v>
      </c>
    </row>
    <row r="7" spans="1:32">
      <c r="A7" s="62" t="s">
        <v>251</v>
      </c>
      <c r="B7" s="63"/>
      <c r="C7" s="63"/>
      <c r="D7" s="63"/>
      <c r="E7" s="63">
        <v>120160</v>
      </c>
      <c r="G7" s="64" t="s">
        <v>45</v>
      </c>
      <c r="H7" s="65">
        <v>42020000</v>
      </c>
      <c r="I7" s="66" t="s">
        <v>40</v>
      </c>
      <c r="J7" s="65" t="s">
        <v>186</v>
      </c>
      <c r="K7" s="64" t="s">
        <v>39</v>
      </c>
      <c r="L7" s="65">
        <v>20708000</v>
      </c>
      <c r="M7" s="64" t="s">
        <v>38</v>
      </c>
      <c r="N7" s="64" t="s">
        <v>166</v>
      </c>
      <c r="P7" s="68" t="s">
        <v>74</v>
      </c>
      <c r="Q7" s="68" t="s">
        <v>43</v>
      </c>
      <c r="R7" s="68" t="s">
        <v>95</v>
      </c>
      <c r="S7" s="68" t="s">
        <v>112</v>
      </c>
      <c r="V7" s="83">
        <v>5</v>
      </c>
      <c r="W7" s="76" t="s">
        <v>302</v>
      </c>
      <c r="X7" s="80"/>
      <c r="AD7" s="73" t="s">
        <v>347</v>
      </c>
    </row>
    <row r="8" spans="1:32">
      <c r="A8" s="62" t="s">
        <v>252</v>
      </c>
      <c r="B8" s="63"/>
      <c r="C8" s="63"/>
      <c r="D8" s="63"/>
      <c r="E8" s="63">
        <v>120162</v>
      </c>
      <c r="G8" s="64" t="s">
        <v>172</v>
      </c>
      <c r="H8" s="65">
        <v>42030000</v>
      </c>
      <c r="I8" s="66" t="s">
        <v>46</v>
      </c>
      <c r="J8" s="65" t="s">
        <v>187</v>
      </c>
      <c r="K8" s="64" t="s">
        <v>39</v>
      </c>
      <c r="L8" s="65">
        <v>20708000</v>
      </c>
      <c r="M8" s="64" t="s">
        <v>38</v>
      </c>
      <c r="N8" s="64" t="s">
        <v>166</v>
      </c>
      <c r="P8" s="68" t="s">
        <v>76</v>
      </c>
      <c r="Q8" s="68" t="s">
        <v>44</v>
      </c>
      <c r="R8" s="68" t="s">
        <v>99</v>
      </c>
      <c r="S8" s="68" t="s">
        <v>113</v>
      </c>
      <c r="V8" s="83">
        <v>6</v>
      </c>
      <c r="W8" s="76" t="s">
        <v>303</v>
      </c>
      <c r="X8" s="80"/>
      <c r="AD8" s="73" t="s">
        <v>348</v>
      </c>
    </row>
    <row r="9" spans="1:32">
      <c r="A9" s="62" t="s">
        <v>253</v>
      </c>
      <c r="B9" s="63"/>
      <c r="C9" s="63"/>
      <c r="D9" s="63"/>
      <c r="E9" s="63">
        <v>120163</v>
      </c>
      <c r="G9" s="64" t="s">
        <v>47</v>
      </c>
      <c r="H9" s="65">
        <v>42040000</v>
      </c>
      <c r="I9" s="66" t="s">
        <v>46</v>
      </c>
      <c r="J9" s="65" t="s">
        <v>187</v>
      </c>
      <c r="K9" s="64" t="s">
        <v>39</v>
      </c>
      <c r="L9" s="65">
        <v>20708000</v>
      </c>
      <c r="M9" s="64" t="s">
        <v>38</v>
      </c>
      <c r="N9" s="64" t="s">
        <v>166</v>
      </c>
      <c r="P9" s="68" t="s">
        <v>77</v>
      </c>
      <c r="Q9" s="68" t="s">
        <v>45</v>
      </c>
      <c r="R9" s="68" t="s">
        <v>101</v>
      </c>
      <c r="S9" s="68" t="s">
        <v>106</v>
      </c>
      <c r="V9" s="83">
        <v>7</v>
      </c>
      <c r="W9" s="76" t="s">
        <v>304</v>
      </c>
      <c r="X9" s="80"/>
      <c r="AD9" s="73" t="s">
        <v>349</v>
      </c>
    </row>
    <row r="10" spans="1:32">
      <c r="A10" s="62" t="s">
        <v>384</v>
      </c>
      <c r="B10" s="63"/>
      <c r="C10" s="63"/>
      <c r="D10" s="63"/>
      <c r="E10" s="63">
        <v>120175</v>
      </c>
      <c r="G10" s="64" t="s">
        <v>48</v>
      </c>
      <c r="H10" s="65">
        <v>42050000</v>
      </c>
      <c r="I10" s="66" t="s">
        <v>46</v>
      </c>
      <c r="J10" s="65" t="s">
        <v>187</v>
      </c>
      <c r="K10" s="64" t="s">
        <v>39</v>
      </c>
      <c r="L10" s="65">
        <v>20708000</v>
      </c>
      <c r="M10" s="64" t="s">
        <v>38</v>
      </c>
      <c r="N10" s="64" t="s">
        <v>166</v>
      </c>
      <c r="P10" s="68" t="s">
        <v>78</v>
      </c>
      <c r="Q10" s="68" t="s">
        <v>172</v>
      </c>
      <c r="R10" s="68" t="s">
        <v>103</v>
      </c>
      <c r="S10" s="68" t="s">
        <v>117</v>
      </c>
      <c r="V10" s="83">
        <v>8</v>
      </c>
      <c r="W10" s="76" t="s">
        <v>305</v>
      </c>
      <c r="X10" s="80"/>
      <c r="AD10" s="73" t="s">
        <v>350</v>
      </c>
    </row>
    <row r="11" spans="1:32">
      <c r="A11" s="62" t="s">
        <v>385</v>
      </c>
      <c r="B11" s="63"/>
      <c r="C11" s="63"/>
      <c r="D11" s="63"/>
      <c r="E11" s="63">
        <v>120203</v>
      </c>
      <c r="G11" s="64" t="s">
        <v>49</v>
      </c>
      <c r="H11" s="65">
        <v>42060000</v>
      </c>
      <c r="I11" s="66" t="s">
        <v>46</v>
      </c>
      <c r="J11" s="65" t="s">
        <v>187</v>
      </c>
      <c r="K11" s="64" t="s">
        <v>39</v>
      </c>
      <c r="L11" s="65">
        <v>20708000</v>
      </c>
      <c r="M11" s="64" t="s">
        <v>38</v>
      </c>
      <c r="N11" s="64" t="s">
        <v>166</v>
      </c>
      <c r="P11" s="68" t="s">
        <v>79</v>
      </c>
      <c r="Q11" s="68" t="s">
        <v>47</v>
      </c>
      <c r="R11" s="68" t="s">
        <v>105</v>
      </c>
      <c r="S11" s="68" t="s">
        <v>121</v>
      </c>
      <c r="V11" s="83">
        <v>9</v>
      </c>
      <c r="W11" s="76" t="s">
        <v>306</v>
      </c>
      <c r="X11" s="80"/>
      <c r="AD11" s="73" t="s">
        <v>351</v>
      </c>
    </row>
    <row r="12" spans="1:32">
      <c r="A12" s="62" t="s">
        <v>386</v>
      </c>
      <c r="B12" s="63"/>
      <c r="C12" s="63"/>
      <c r="D12" s="63"/>
      <c r="E12" s="63">
        <v>122040</v>
      </c>
      <c r="G12" s="64" t="s">
        <v>50</v>
      </c>
      <c r="H12" s="65">
        <v>42070000</v>
      </c>
      <c r="I12" s="66" t="s">
        <v>46</v>
      </c>
      <c r="J12" s="65" t="s">
        <v>187</v>
      </c>
      <c r="K12" s="64" t="s">
        <v>39</v>
      </c>
      <c r="L12" s="65">
        <v>20708000</v>
      </c>
      <c r="M12" s="64" t="s">
        <v>38</v>
      </c>
      <c r="N12" s="64" t="s">
        <v>166</v>
      </c>
      <c r="P12" s="68" t="s">
        <v>80</v>
      </c>
      <c r="Q12" s="68" t="s">
        <v>48</v>
      </c>
      <c r="R12" s="68" t="s">
        <v>107</v>
      </c>
      <c r="S12" s="68" t="s">
        <v>122</v>
      </c>
      <c r="V12" s="83">
        <v>10</v>
      </c>
      <c r="W12" s="76" t="s">
        <v>307</v>
      </c>
      <c r="X12" s="80"/>
      <c r="AD12" s="73" t="s">
        <v>352</v>
      </c>
    </row>
    <row r="13" spans="1:32">
      <c r="A13" s="62" t="s">
        <v>387</v>
      </c>
      <c r="B13" s="63"/>
      <c r="C13" s="63"/>
      <c r="D13" s="63"/>
      <c r="E13" s="63">
        <v>122056</v>
      </c>
      <c r="G13" s="64" t="s">
        <v>51</v>
      </c>
      <c r="H13" s="65">
        <v>42080000</v>
      </c>
      <c r="I13" s="66" t="s">
        <v>46</v>
      </c>
      <c r="J13" s="65" t="s">
        <v>187</v>
      </c>
      <c r="K13" s="64" t="s">
        <v>39</v>
      </c>
      <c r="L13" s="65">
        <v>20708000</v>
      </c>
      <c r="M13" s="64" t="s">
        <v>38</v>
      </c>
      <c r="N13" s="64" t="s">
        <v>166</v>
      </c>
      <c r="P13" s="68" t="s">
        <v>81</v>
      </c>
      <c r="Q13" s="68" t="s">
        <v>49</v>
      </c>
      <c r="R13" s="68" t="s">
        <v>110</v>
      </c>
      <c r="S13" s="68" t="s">
        <v>123</v>
      </c>
      <c r="V13" s="83">
        <v>11</v>
      </c>
      <c r="W13" s="76" t="s">
        <v>308</v>
      </c>
      <c r="X13" s="80"/>
      <c r="AD13" s="73" t="s">
        <v>353</v>
      </c>
    </row>
    <row r="14" spans="1:32">
      <c r="A14" s="62" t="s">
        <v>388</v>
      </c>
      <c r="B14" s="63"/>
      <c r="C14" s="63"/>
      <c r="D14" s="63"/>
      <c r="E14" s="63">
        <v>122062</v>
      </c>
      <c r="G14" s="64" t="s">
        <v>52</v>
      </c>
      <c r="H14" s="65">
        <v>42090000</v>
      </c>
      <c r="I14" s="66" t="s">
        <v>46</v>
      </c>
      <c r="J14" s="65" t="s">
        <v>187</v>
      </c>
      <c r="K14" s="64" t="s">
        <v>39</v>
      </c>
      <c r="L14" s="65">
        <v>20708000</v>
      </c>
      <c r="M14" s="64" t="s">
        <v>38</v>
      </c>
      <c r="N14" s="64" t="s">
        <v>166</v>
      </c>
      <c r="P14" s="68" t="s">
        <v>83</v>
      </c>
      <c r="Q14" s="68" t="s">
        <v>50</v>
      </c>
      <c r="R14" s="68" t="s">
        <v>111</v>
      </c>
      <c r="S14" s="68" t="s">
        <v>124</v>
      </c>
      <c r="V14" s="84">
        <v>12</v>
      </c>
      <c r="W14" s="77" t="s">
        <v>309</v>
      </c>
      <c r="X14" s="81"/>
      <c r="AD14" s="73" t="s">
        <v>354</v>
      </c>
    </row>
    <row r="15" spans="1:32">
      <c r="A15" s="62" t="s">
        <v>254</v>
      </c>
      <c r="B15" s="63"/>
      <c r="C15" s="63"/>
      <c r="D15" s="63"/>
      <c r="E15" s="63">
        <v>121363</v>
      </c>
      <c r="G15" s="64" t="s">
        <v>53</v>
      </c>
      <c r="H15" s="65">
        <v>42110000</v>
      </c>
      <c r="I15" s="66" t="s">
        <v>46</v>
      </c>
      <c r="J15" s="65" t="s">
        <v>187</v>
      </c>
      <c r="K15" s="64" t="s">
        <v>39</v>
      </c>
      <c r="L15" s="65">
        <v>20708000</v>
      </c>
      <c r="M15" s="64" t="s">
        <v>38</v>
      </c>
      <c r="N15" s="64" t="s">
        <v>166</v>
      </c>
      <c r="P15" s="68" t="s">
        <v>84</v>
      </c>
      <c r="Q15" s="68" t="s">
        <v>51</v>
      </c>
      <c r="R15" s="68" t="s">
        <v>118</v>
      </c>
      <c r="S15" s="68" t="s">
        <v>125</v>
      </c>
      <c r="AD15" s="73" t="s">
        <v>355</v>
      </c>
    </row>
    <row r="16" spans="1:32">
      <c r="A16" s="62" t="s">
        <v>255</v>
      </c>
      <c r="B16" s="63"/>
      <c r="C16" s="63"/>
      <c r="D16" s="63"/>
      <c r="E16" s="63">
        <v>121380</v>
      </c>
      <c r="G16" s="64" t="s">
        <v>55</v>
      </c>
      <c r="H16" s="65">
        <v>42120000</v>
      </c>
      <c r="I16" s="66" t="s">
        <v>54</v>
      </c>
      <c r="J16" s="65" t="s">
        <v>188</v>
      </c>
      <c r="K16" s="64" t="s">
        <v>39</v>
      </c>
      <c r="L16" s="65">
        <v>20708000</v>
      </c>
      <c r="M16" s="64" t="s">
        <v>38</v>
      </c>
      <c r="N16" s="64" t="s">
        <v>166</v>
      </c>
      <c r="P16" s="68" t="s">
        <v>85</v>
      </c>
      <c r="Q16" s="68" t="s">
        <v>52</v>
      </c>
      <c r="R16" s="68" t="s">
        <v>119</v>
      </c>
      <c r="S16" s="68" t="s">
        <v>126</v>
      </c>
      <c r="AD16" s="73" t="s">
        <v>356</v>
      </c>
    </row>
    <row r="17" spans="1:30">
      <c r="A17" s="62" t="s">
        <v>256</v>
      </c>
      <c r="B17" s="63"/>
      <c r="C17" s="63"/>
      <c r="D17" s="63"/>
      <c r="E17" s="63">
        <v>121384</v>
      </c>
      <c r="G17" s="64" t="s">
        <v>56</v>
      </c>
      <c r="H17" s="65">
        <v>42130000</v>
      </c>
      <c r="I17" s="66" t="s">
        <v>54</v>
      </c>
      <c r="J17" s="65" t="s">
        <v>188</v>
      </c>
      <c r="K17" s="64" t="s">
        <v>39</v>
      </c>
      <c r="L17" s="65">
        <v>20708000</v>
      </c>
      <c r="M17" s="64" t="s">
        <v>38</v>
      </c>
      <c r="N17" s="64" t="s">
        <v>166</v>
      </c>
      <c r="P17" s="68" t="s">
        <v>86</v>
      </c>
      <c r="Q17" s="68" t="s">
        <v>53</v>
      </c>
      <c r="R17" s="68" t="s">
        <v>121</v>
      </c>
      <c r="S17" s="68" t="s">
        <v>127</v>
      </c>
      <c r="AD17" s="73" t="s">
        <v>357</v>
      </c>
    </row>
    <row r="18" spans="1:30">
      <c r="A18" s="62" t="s">
        <v>257</v>
      </c>
      <c r="B18" s="63"/>
      <c r="C18" s="63"/>
      <c r="D18" s="63"/>
      <c r="E18" s="63">
        <v>121386</v>
      </c>
      <c r="G18" s="64" t="s">
        <v>57</v>
      </c>
      <c r="H18" s="65">
        <v>42140000</v>
      </c>
      <c r="I18" s="66" t="s">
        <v>54</v>
      </c>
      <c r="J18" s="65" t="s">
        <v>188</v>
      </c>
      <c r="K18" s="64" t="s">
        <v>39</v>
      </c>
      <c r="L18" s="65">
        <v>20708000</v>
      </c>
      <c r="M18" s="64" t="s">
        <v>38</v>
      </c>
      <c r="N18" s="64" t="s">
        <v>166</v>
      </c>
      <c r="P18" s="68" t="s">
        <v>87</v>
      </c>
      <c r="Q18" s="68" t="s">
        <v>55</v>
      </c>
      <c r="R18" s="68" t="s">
        <v>122</v>
      </c>
      <c r="S18" s="68" t="s">
        <v>128</v>
      </c>
      <c r="AD18" s="73" t="s">
        <v>359</v>
      </c>
    </row>
    <row r="19" spans="1:30">
      <c r="A19" s="62" t="s">
        <v>258</v>
      </c>
      <c r="B19" s="63"/>
      <c r="C19" s="63"/>
      <c r="D19" s="63"/>
      <c r="E19" s="63">
        <v>121391</v>
      </c>
      <c r="G19" s="64" t="s">
        <v>58</v>
      </c>
      <c r="H19" s="65">
        <v>42150000</v>
      </c>
      <c r="I19" s="66" t="s">
        <v>54</v>
      </c>
      <c r="J19" s="65" t="s">
        <v>188</v>
      </c>
      <c r="K19" s="64" t="s">
        <v>39</v>
      </c>
      <c r="L19" s="65">
        <v>20708000</v>
      </c>
      <c r="M19" s="64" t="s">
        <v>38</v>
      </c>
      <c r="N19" s="64" t="s">
        <v>166</v>
      </c>
      <c r="P19" s="68" t="s">
        <v>88</v>
      </c>
      <c r="Q19" s="68" t="s">
        <v>56</v>
      </c>
      <c r="R19" s="68" t="s">
        <v>123</v>
      </c>
      <c r="S19" s="68" t="s">
        <v>129</v>
      </c>
      <c r="AD19" s="73" t="s">
        <v>360</v>
      </c>
    </row>
    <row r="20" spans="1:30">
      <c r="A20" s="62" t="s">
        <v>259</v>
      </c>
      <c r="B20" s="63"/>
      <c r="C20" s="63"/>
      <c r="D20" s="63"/>
      <c r="E20" s="63">
        <v>122300</v>
      </c>
      <c r="G20" s="64" t="s">
        <v>173</v>
      </c>
      <c r="H20" s="65">
        <v>42160000</v>
      </c>
      <c r="I20" s="66" t="s">
        <v>54</v>
      </c>
      <c r="J20" s="65" t="s">
        <v>188</v>
      </c>
      <c r="K20" s="64" t="s">
        <v>39</v>
      </c>
      <c r="L20" s="65">
        <v>20708000</v>
      </c>
      <c r="M20" s="64" t="s">
        <v>38</v>
      </c>
      <c r="N20" s="64" t="s">
        <v>166</v>
      </c>
      <c r="P20" s="68" t="s">
        <v>90</v>
      </c>
      <c r="Q20" s="68" t="s">
        <v>57</v>
      </c>
      <c r="R20" s="68" t="s">
        <v>124</v>
      </c>
      <c r="S20" s="68" t="s">
        <v>130</v>
      </c>
      <c r="AD20" s="73" t="s">
        <v>361</v>
      </c>
    </row>
    <row r="21" spans="1:30">
      <c r="A21" s="62" t="s">
        <v>260</v>
      </c>
      <c r="B21" s="63"/>
      <c r="C21" s="63"/>
      <c r="D21" s="63"/>
      <c r="E21" s="63">
        <v>122315</v>
      </c>
      <c r="G21" s="64" t="s">
        <v>59</v>
      </c>
      <c r="H21" s="65">
        <v>42170000</v>
      </c>
      <c r="I21" s="66" t="s">
        <v>54</v>
      </c>
      <c r="J21" s="65" t="s">
        <v>188</v>
      </c>
      <c r="K21" s="64" t="s">
        <v>39</v>
      </c>
      <c r="L21" s="65">
        <v>20708000</v>
      </c>
      <c r="M21" s="64" t="s">
        <v>38</v>
      </c>
      <c r="N21" s="64" t="s">
        <v>166</v>
      </c>
      <c r="P21" s="68" t="s">
        <v>93</v>
      </c>
      <c r="Q21" s="68" t="s">
        <v>58</v>
      </c>
      <c r="R21" s="68" t="s">
        <v>126</v>
      </c>
      <c r="S21" s="68" t="s">
        <v>131</v>
      </c>
      <c r="AD21" s="73" t="s">
        <v>362</v>
      </c>
    </row>
    <row r="22" spans="1:30">
      <c r="A22" s="62" t="s">
        <v>389</v>
      </c>
      <c r="B22" s="63"/>
      <c r="C22" s="63"/>
      <c r="D22" s="63"/>
      <c r="E22" s="63">
        <v>122316</v>
      </c>
      <c r="G22" s="64" t="s">
        <v>60</v>
      </c>
      <c r="H22" s="65">
        <v>42180000</v>
      </c>
      <c r="I22" s="66" t="s">
        <v>54</v>
      </c>
      <c r="J22" s="65" t="s">
        <v>188</v>
      </c>
      <c r="K22" s="64" t="s">
        <v>39</v>
      </c>
      <c r="L22" s="65">
        <v>20708000</v>
      </c>
      <c r="M22" s="64" t="s">
        <v>38</v>
      </c>
      <c r="N22" s="64" t="s">
        <v>166</v>
      </c>
      <c r="P22" s="68" t="s">
        <v>96</v>
      </c>
      <c r="Q22" s="68" t="s">
        <v>173</v>
      </c>
      <c r="R22" s="68" t="s">
        <v>127</v>
      </c>
      <c r="S22" s="68" t="s">
        <v>133</v>
      </c>
      <c r="AD22" s="73" t="s">
        <v>363</v>
      </c>
    </row>
    <row r="23" spans="1:30">
      <c r="A23" s="62" t="s">
        <v>261</v>
      </c>
      <c r="B23" s="63"/>
      <c r="C23" s="63"/>
      <c r="D23" s="63"/>
      <c r="E23" s="63">
        <v>122317</v>
      </c>
      <c r="G23" s="64" t="s">
        <v>61</v>
      </c>
      <c r="H23" s="65">
        <v>42190000</v>
      </c>
      <c r="I23" s="66" t="s">
        <v>54</v>
      </c>
      <c r="J23" s="65" t="s">
        <v>188</v>
      </c>
      <c r="K23" s="64" t="s">
        <v>39</v>
      </c>
      <c r="L23" s="65">
        <v>20708000</v>
      </c>
      <c r="M23" s="64" t="s">
        <v>38</v>
      </c>
      <c r="N23" s="64" t="s">
        <v>166</v>
      </c>
      <c r="P23" s="68" t="s">
        <v>98</v>
      </c>
      <c r="Q23" s="68" t="s">
        <v>59</v>
      </c>
      <c r="R23" s="68" t="s">
        <v>128</v>
      </c>
      <c r="S23" s="68" t="s">
        <v>134</v>
      </c>
      <c r="AD23" s="73" t="s">
        <v>364</v>
      </c>
    </row>
    <row r="24" spans="1:30">
      <c r="A24" s="62" t="s">
        <v>262</v>
      </c>
      <c r="B24" s="63"/>
      <c r="C24" s="63"/>
      <c r="D24" s="63"/>
      <c r="E24" s="63">
        <v>122319</v>
      </c>
      <c r="G24" s="64" t="s">
        <v>62</v>
      </c>
      <c r="H24" s="65">
        <v>42200000</v>
      </c>
      <c r="I24" s="66" t="s">
        <v>54</v>
      </c>
      <c r="J24" s="65" t="s">
        <v>188</v>
      </c>
      <c r="K24" s="64" t="s">
        <v>39</v>
      </c>
      <c r="L24" s="65">
        <v>20708000</v>
      </c>
      <c r="M24" s="64" t="s">
        <v>38</v>
      </c>
      <c r="N24" s="64" t="s">
        <v>166</v>
      </c>
      <c r="P24" s="68" t="s">
        <v>102</v>
      </c>
      <c r="Q24" s="68" t="s">
        <v>60</v>
      </c>
      <c r="R24" s="68" t="s">
        <v>130</v>
      </c>
      <c r="S24" s="68" t="s">
        <v>135</v>
      </c>
      <c r="AD24" s="73" t="s">
        <v>365</v>
      </c>
    </row>
    <row r="25" spans="1:30">
      <c r="A25" s="62" t="s">
        <v>263</v>
      </c>
      <c r="B25" s="63"/>
      <c r="C25" s="63"/>
      <c r="D25" s="63"/>
      <c r="E25" s="63">
        <v>122360</v>
      </c>
      <c r="G25" s="64" t="s">
        <v>63</v>
      </c>
      <c r="H25" s="65">
        <v>42210000</v>
      </c>
      <c r="I25" s="66" t="s">
        <v>54</v>
      </c>
      <c r="J25" s="65" t="s">
        <v>188</v>
      </c>
      <c r="K25" s="64" t="s">
        <v>39</v>
      </c>
      <c r="L25" s="65">
        <v>20708000</v>
      </c>
      <c r="M25" s="64" t="s">
        <v>38</v>
      </c>
      <c r="N25" s="64" t="s">
        <v>166</v>
      </c>
      <c r="P25" s="68" t="s">
        <v>116</v>
      </c>
      <c r="Q25" s="68" t="s">
        <v>61</v>
      </c>
      <c r="R25" s="68"/>
      <c r="S25" s="68" t="s">
        <v>137</v>
      </c>
      <c r="AD25" s="73" t="s">
        <v>366</v>
      </c>
    </row>
    <row r="26" spans="1:30">
      <c r="A26" s="62" t="s">
        <v>264</v>
      </c>
      <c r="B26" s="63"/>
      <c r="C26" s="63"/>
      <c r="D26" s="63"/>
      <c r="E26" s="63">
        <v>122362</v>
      </c>
      <c r="G26" s="64" t="s">
        <v>64</v>
      </c>
      <c r="H26" s="65">
        <v>42280000</v>
      </c>
      <c r="I26" s="66" t="s">
        <v>54</v>
      </c>
      <c r="J26" s="65" t="s">
        <v>188</v>
      </c>
      <c r="K26" s="64" t="s">
        <v>39</v>
      </c>
      <c r="L26" s="65">
        <v>20708000</v>
      </c>
      <c r="M26" s="64" t="s">
        <v>38</v>
      </c>
      <c r="N26" s="64" t="s">
        <v>166</v>
      </c>
      <c r="P26" s="68" t="s">
        <v>128</v>
      </c>
      <c r="Q26" s="68" t="s">
        <v>62</v>
      </c>
      <c r="R26" s="68"/>
      <c r="S26" s="68" t="s">
        <v>138</v>
      </c>
      <c r="AD26" s="73" t="s">
        <v>367</v>
      </c>
    </row>
    <row r="27" spans="1:30">
      <c r="A27" s="62" t="s">
        <v>265</v>
      </c>
      <c r="B27" s="63"/>
      <c r="C27" s="63"/>
      <c r="D27" s="63"/>
      <c r="E27" s="63">
        <v>122363</v>
      </c>
      <c r="G27" s="64" t="s">
        <v>53</v>
      </c>
      <c r="H27" s="65">
        <v>42290000</v>
      </c>
      <c r="I27" s="66" t="s">
        <v>54</v>
      </c>
      <c r="J27" s="65" t="s">
        <v>188</v>
      </c>
      <c r="K27" s="64" t="s">
        <v>39</v>
      </c>
      <c r="L27" s="65">
        <v>20708000</v>
      </c>
      <c r="M27" s="64" t="s">
        <v>38</v>
      </c>
      <c r="N27" s="64" t="s">
        <v>166</v>
      </c>
      <c r="P27" s="68"/>
      <c r="Q27" s="68" t="s">
        <v>63</v>
      </c>
      <c r="R27" s="68"/>
      <c r="S27" s="68" t="s">
        <v>139</v>
      </c>
      <c r="AD27" s="73" t="s">
        <v>368</v>
      </c>
    </row>
    <row r="28" spans="1:30">
      <c r="A28" s="62" t="s">
        <v>266</v>
      </c>
      <c r="B28" s="63"/>
      <c r="C28" s="63"/>
      <c r="D28" s="63"/>
      <c r="E28" s="63">
        <v>122377</v>
      </c>
      <c r="G28" s="64" t="s">
        <v>66</v>
      </c>
      <c r="H28" s="65">
        <v>42300000</v>
      </c>
      <c r="I28" s="66" t="s">
        <v>174</v>
      </c>
      <c r="J28" s="65" t="s">
        <v>189</v>
      </c>
      <c r="K28" s="64" t="s">
        <v>39</v>
      </c>
      <c r="L28" s="65">
        <v>20708000</v>
      </c>
      <c r="M28" s="64" t="s">
        <v>65</v>
      </c>
      <c r="N28" s="64" t="s">
        <v>166</v>
      </c>
      <c r="P28" s="68"/>
      <c r="Q28" s="68" t="s">
        <v>64</v>
      </c>
      <c r="R28" s="68"/>
      <c r="S28" s="68" t="s">
        <v>140</v>
      </c>
    </row>
    <row r="29" spans="1:30">
      <c r="A29" s="62" t="s">
        <v>267</v>
      </c>
      <c r="B29" s="63"/>
      <c r="C29" s="63"/>
      <c r="D29" s="63"/>
      <c r="E29" s="63">
        <v>122383</v>
      </c>
      <c r="G29" s="64" t="s">
        <v>67</v>
      </c>
      <c r="H29" s="65">
        <v>42310000</v>
      </c>
      <c r="I29" s="66" t="s">
        <v>174</v>
      </c>
      <c r="J29" s="65" t="s">
        <v>189</v>
      </c>
      <c r="K29" s="64" t="s">
        <v>39</v>
      </c>
      <c r="L29" s="65">
        <v>20708000</v>
      </c>
      <c r="M29" s="64" t="s">
        <v>65</v>
      </c>
      <c r="N29" s="64" t="s">
        <v>166</v>
      </c>
      <c r="P29" s="68"/>
      <c r="Q29" s="68" t="s">
        <v>53</v>
      </c>
      <c r="R29" s="68"/>
      <c r="S29" s="68" t="s">
        <v>142</v>
      </c>
    </row>
    <row r="30" spans="1:30">
      <c r="A30" s="62" t="s">
        <v>268</v>
      </c>
      <c r="B30" s="63"/>
      <c r="C30" s="63"/>
      <c r="D30" s="63"/>
      <c r="E30" s="63">
        <v>122403</v>
      </c>
      <c r="G30" s="64" t="s">
        <v>68</v>
      </c>
      <c r="H30" s="65">
        <v>42320000</v>
      </c>
      <c r="I30" s="66" t="s">
        <v>174</v>
      </c>
      <c r="J30" s="65" t="s">
        <v>189</v>
      </c>
      <c r="K30" s="64" t="s">
        <v>39</v>
      </c>
      <c r="L30" s="65">
        <v>20708000</v>
      </c>
      <c r="M30" s="64" t="s">
        <v>65</v>
      </c>
      <c r="N30" s="64" t="s">
        <v>166</v>
      </c>
      <c r="P30" s="68"/>
      <c r="Q30" s="68" t="s">
        <v>66</v>
      </c>
      <c r="R30" s="68"/>
      <c r="S30" s="68" t="s">
        <v>143</v>
      </c>
    </row>
    <row r="31" spans="1:30">
      <c r="A31" s="62" t="s">
        <v>390</v>
      </c>
      <c r="B31" s="63"/>
      <c r="C31" s="63"/>
      <c r="D31" s="63"/>
      <c r="E31" s="63">
        <v>122433</v>
      </c>
      <c r="G31" s="64" t="s">
        <v>70</v>
      </c>
      <c r="H31" s="65">
        <v>42330000</v>
      </c>
      <c r="I31" s="66" t="s">
        <v>69</v>
      </c>
      <c r="J31" s="65" t="s">
        <v>190</v>
      </c>
      <c r="K31" s="64" t="s">
        <v>39</v>
      </c>
      <c r="L31" s="65">
        <v>20708000</v>
      </c>
      <c r="M31" s="64" t="s">
        <v>65</v>
      </c>
      <c r="N31" s="64" t="s">
        <v>166</v>
      </c>
      <c r="P31" s="68"/>
      <c r="Q31" s="68" t="s">
        <v>67</v>
      </c>
      <c r="R31" s="68"/>
      <c r="S31" s="68" t="s">
        <v>144</v>
      </c>
    </row>
    <row r="32" spans="1:30">
      <c r="A32" s="62" t="s">
        <v>391</v>
      </c>
      <c r="B32" s="63"/>
      <c r="C32" s="63"/>
      <c r="D32" s="63"/>
      <c r="E32" s="63">
        <v>123300</v>
      </c>
      <c r="G32" s="64" t="s">
        <v>71</v>
      </c>
      <c r="H32" s="65">
        <v>42340000</v>
      </c>
      <c r="I32" s="66" t="s">
        <v>69</v>
      </c>
      <c r="J32" s="65" t="s">
        <v>190</v>
      </c>
      <c r="K32" s="64" t="s">
        <v>39</v>
      </c>
      <c r="L32" s="65">
        <v>20708000</v>
      </c>
      <c r="M32" s="64" t="s">
        <v>65</v>
      </c>
      <c r="N32" s="64" t="s">
        <v>166</v>
      </c>
      <c r="P32" s="68"/>
      <c r="Q32" s="68" t="s">
        <v>68</v>
      </c>
      <c r="R32" s="68"/>
      <c r="S32" s="68" t="s">
        <v>145</v>
      </c>
    </row>
    <row r="33" spans="1:19">
      <c r="A33" s="62" t="s">
        <v>392</v>
      </c>
      <c r="B33" s="63"/>
      <c r="C33" s="63"/>
      <c r="D33" s="63"/>
      <c r="E33" s="63">
        <v>123315</v>
      </c>
      <c r="G33" s="64" t="s">
        <v>175</v>
      </c>
      <c r="H33" s="65">
        <v>42350000</v>
      </c>
      <c r="I33" s="66" t="s">
        <v>69</v>
      </c>
      <c r="J33" s="65" t="s">
        <v>190</v>
      </c>
      <c r="K33" s="64" t="s">
        <v>39</v>
      </c>
      <c r="L33" s="65">
        <v>20708000</v>
      </c>
      <c r="M33" s="64" t="s">
        <v>65</v>
      </c>
      <c r="N33" s="64" t="s">
        <v>166</v>
      </c>
      <c r="P33" s="68"/>
      <c r="Q33" s="68" t="s">
        <v>70</v>
      </c>
      <c r="R33" s="68"/>
      <c r="S33" s="68" t="s">
        <v>146</v>
      </c>
    </row>
    <row r="34" spans="1:19">
      <c r="A34" s="62" t="s">
        <v>393</v>
      </c>
      <c r="B34" s="63"/>
      <c r="C34" s="63"/>
      <c r="D34" s="63"/>
      <c r="E34" s="63">
        <v>123319</v>
      </c>
      <c r="G34" s="64" t="s">
        <v>72</v>
      </c>
      <c r="H34" s="65">
        <v>42360000</v>
      </c>
      <c r="I34" s="66" t="s">
        <v>69</v>
      </c>
      <c r="J34" s="65" t="s">
        <v>190</v>
      </c>
      <c r="K34" s="64" t="s">
        <v>39</v>
      </c>
      <c r="L34" s="65">
        <v>20708000</v>
      </c>
      <c r="M34" s="64" t="s">
        <v>65</v>
      </c>
      <c r="N34" s="64" t="s">
        <v>194</v>
      </c>
      <c r="P34" s="68"/>
      <c r="Q34" s="68" t="s">
        <v>71</v>
      </c>
      <c r="R34" s="68"/>
      <c r="S34" s="68" t="s">
        <v>147</v>
      </c>
    </row>
    <row r="35" spans="1:19">
      <c r="A35" s="62" t="s">
        <v>269</v>
      </c>
      <c r="B35" s="63"/>
      <c r="C35" s="63"/>
      <c r="D35" s="63"/>
      <c r="E35" s="63">
        <v>222001</v>
      </c>
      <c r="G35" s="64" t="s">
        <v>177</v>
      </c>
      <c r="H35" s="65">
        <v>42370000</v>
      </c>
      <c r="I35" s="66" t="s">
        <v>73</v>
      </c>
      <c r="J35" s="65" t="s">
        <v>191</v>
      </c>
      <c r="K35" s="64" t="s">
        <v>39</v>
      </c>
      <c r="L35" s="65">
        <v>20708000</v>
      </c>
      <c r="M35" s="64" t="s">
        <v>176</v>
      </c>
      <c r="N35" s="64" t="s">
        <v>168</v>
      </c>
      <c r="P35" s="68"/>
      <c r="Q35" s="68" t="s">
        <v>175</v>
      </c>
      <c r="R35" s="68"/>
      <c r="S35" s="68" t="s">
        <v>148</v>
      </c>
    </row>
    <row r="36" spans="1:19">
      <c r="A36" s="62" t="s">
        <v>270</v>
      </c>
      <c r="B36" s="63"/>
      <c r="C36" s="63"/>
      <c r="D36" s="63"/>
      <c r="E36" s="63">
        <v>222003</v>
      </c>
      <c r="G36" s="64" t="s">
        <v>178</v>
      </c>
      <c r="H36" s="65">
        <v>42380000</v>
      </c>
      <c r="I36" s="66" t="s">
        <v>73</v>
      </c>
      <c r="J36" s="65" t="s">
        <v>191</v>
      </c>
      <c r="K36" s="64" t="s">
        <v>39</v>
      </c>
      <c r="L36" s="65">
        <v>20708000</v>
      </c>
      <c r="M36" s="64" t="s">
        <v>176</v>
      </c>
      <c r="N36" s="64" t="s">
        <v>168</v>
      </c>
      <c r="P36" s="68"/>
      <c r="Q36" s="68" t="s">
        <v>72</v>
      </c>
      <c r="R36" s="68"/>
      <c r="S36" s="68" t="s">
        <v>149</v>
      </c>
    </row>
    <row r="37" spans="1:19">
      <c r="A37" s="62" t="s">
        <v>379</v>
      </c>
      <c r="B37" s="63"/>
      <c r="C37" s="63"/>
      <c r="D37" s="63"/>
      <c r="E37" s="63">
        <v>222005</v>
      </c>
      <c r="G37" s="64" t="s">
        <v>74</v>
      </c>
      <c r="H37" s="65">
        <v>42400000</v>
      </c>
      <c r="I37" s="66" t="s">
        <v>73</v>
      </c>
      <c r="J37" s="65" t="s">
        <v>191</v>
      </c>
      <c r="K37" s="64" t="s">
        <v>39</v>
      </c>
      <c r="L37" s="65">
        <v>20708000</v>
      </c>
      <c r="M37" s="64" t="s">
        <v>176</v>
      </c>
      <c r="N37" s="64" t="s">
        <v>168</v>
      </c>
      <c r="P37" s="68"/>
      <c r="Q37" s="68" t="s">
        <v>90</v>
      </c>
      <c r="R37" s="68"/>
      <c r="S37" s="68" t="s">
        <v>185</v>
      </c>
    </row>
    <row r="38" spans="1:19">
      <c r="A38" s="62" t="s">
        <v>380</v>
      </c>
      <c r="B38" s="63"/>
      <c r="C38" s="63"/>
      <c r="D38" s="63"/>
      <c r="E38" s="63">
        <v>222006</v>
      </c>
      <c r="G38" s="64" t="s">
        <v>76</v>
      </c>
      <c r="H38" s="65">
        <v>42420000</v>
      </c>
      <c r="I38" s="66" t="s">
        <v>75</v>
      </c>
      <c r="J38" s="65" t="s">
        <v>192</v>
      </c>
      <c r="K38" s="64" t="s">
        <v>39</v>
      </c>
      <c r="L38" s="65">
        <v>20708000</v>
      </c>
      <c r="M38" s="64" t="s">
        <v>176</v>
      </c>
      <c r="N38" s="64" t="s">
        <v>168</v>
      </c>
      <c r="P38" s="68"/>
      <c r="Q38" s="68" t="s">
        <v>99</v>
      </c>
      <c r="R38" s="68"/>
      <c r="S38" s="68" t="s">
        <v>150</v>
      </c>
    </row>
    <row r="39" spans="1:19">
      <c r="A39" s="62" t="s">
        <v>381</v>
      </c>
      <c r="B39" s="63"/>
      <c r="C39" s="63"/>
      <c r="D39" s="63"/>
      <c r="E39" s="63">
        <v>222007</v>
      </c>
      <c r="G39" s="64" t="s">
        <v>77</v>
      </c>
      <c r="H39" s="65">
        <v>42430000</v>
      </c>
      <c r="I39" s="66" t="s">
        <v>75</v>
      </c>
      <c r="J39" s="65" t="s">
        <v>192</v>
      </c>
      <c r="K39" s="64" t="s">
        <v>39</v>
      </c>
      <c r="L39" s="65">
        <v>20708000</v>
      </c>
      <c r="M39" s="64" t="s">
        <v>176</v>
      </c>
      <c r="N39" s="64" t="s">
        <v>168</v>
      </c>
      <c r="P39" s="68"/>
      <c r="Q39" s="68" t="s">
        <v>53</v>
      </c>
      <c r="R39" s="68"/>
      <c r="S39" s="68" t="s">
        <v>151</v>
      </c>
    </row>
    <row r="40" spans="1:19">
      <c r="A40" s="62" t="s">
        <v>382</v>
      </c>
      <c r="B40" s="63"/>
      <c r="C40" s="63"/>
      <c r="D40" s="63"/>
      <c r="E40" s="63">
        <v>222009</v>
      </c>
      <c r="G40" s="64" t="s">
        <v>78</v>
      </c>
      <c r="H40" s="65">
        <v>42460000</v>
      </c>
      <c r="I40" s="66" t="s">
        <v>75</v>
      </c>
      <c r="J40" s="65" t="s">
        <v>192</v>
      </c>
      <c r="K40" s="64" t="s">
        <v>39</v>
      </c>
      <c r="L40" s="65">
        <v>20708000</v>
      </c>
      <c r="M40" s="64" t="s">
        <v>176</v>
      </c>
      <c r="N40" s="64" t="s">
        <v>168</v>
      </c>
      <c r="P40" s="68"/>
      <c r="Q40" s="68" t="s">
        <v>108</v>
      </c>
      <c r="R40" s="68"/>
      <c r="S40" s="68" t="s">
        <v>152</v>
      </c>
    </row>
    <row r="41" spans="1:19">
      <c r="A41" s="62" t="s">
        <v>383</v>
      </c>
      <c r="B41" s="63"/>
      <c r="C41" s="63"/>
      <c r="D41" s="63"/>
      <c r="E41" s="63">
        <v>223001</v>
      </c>
      <c r="G41" s="64" t="s">
        <v>79</v>
      </c>
      <c r="H41" s="65">
        <v>42470000</v>
      </c>
      <c r="I41" s="66" t="s">
        <v>75</v>
      </c>
      <c r="J41" s="65" t="s">
        <v>192</v>
      </c>
      <c r="K41" s="64" t="s">
        <v>39</v>
      </c>
      <c r="L41" s="65">
        <v>20708000</v>
      </c>
      <c r="M41" s="64" t="s">
        <v>176</v>
      </c>
      <c r="N41" s="64" t="s">
        <v>168</v>
      </c>
      <c r="P41" s="68"/>
      <c r="Q41" s="68" t="s">
        <v>109</v>
      </c>
      <c r="R41" s="68"/>
      <c r="S41" s="68" t="s">
        <v>153</v>
      </c>
    </row>
    <row r="42" spans="1:19">
      <c r="A42" s="62"/>
      <c r="B42" s="63"/>
      <c r="C42" s="63"/>
      <c r="D42" s="63"/>
      <c r="E42" s="63"/>
      <c r="G42" s="64" t="s">
        <v>80</v>
      </c>
      <c r="H42" s="65">
        <v>42480000</v>
      </c>
      <c r="I42" s="66" t="s">
        <v>75</v>
      </c>
      <c r="J42" s="65" t="s">
        <v>192</v>
      </c>
      <c r="K42" s="64" t="s">
        <v>39</v>
      </c>
      <c r="L42" s="65">
        <v>20708000</v>
      </c>
      <c r="M42" s="64" t="s">
        <v>176</v>
      </c>
      <c r="N42" s="64" t="s">
        <v>195</v>
      </c>
      <c r="P42" s="68"/>
      <c r="Q42" s="68" t="s">
        <v>394</v>
      </c>
      <c r="R42" s="68"/>
      <c r="S42" s="68" t="s">
        <v>154</v>
      </c>
    </row>
    <row r="43" spans="1:19">
      <c r="A43" s="62"/>
      <c r="B43" s="63"/>
      <c r="C43" s="63"/>
      <c r="D43" s="63"/>
      <c r="E43" s="63"/>
      <c r="G43" s="64" t="s">
        <v>81</v>
      </c>
      <c r="H43" s="65">
        <v>42490000</v>
      </c>
      <c r="I43" s="66" t="s">
        <v>75</v>
      </c>
      <c r="J43" s="65" t="s">
        <v>192</v>
      </c>
      <c r="K43" s="64" t="s">
        <v>39</v>
      </c>
      <c r="L43" s="65">
        <v>20708000</v>
      </c>
      <c r="M43" s="64" t="s">
        <v>176</v>
      </c>
      <c r="N43" s="64" t="s">
        <v>168</v>
      </c>
      <c r="P43" s="68"/>
      <c r="Q43" s="68" t="s">
        <v>121</v>
      </c>
      <c r="R43" s="68"/>
      <c r="S43" s="68" t="s">
        <v>155</v>
      </c>
    </row>
    <row r="44" spans="1:19">
      <c r="A44" s="62"/>
      <c r="B44" s="63"/>
      <c r="C44" s="63"/>
      <c r="D44" s="63"/>
      <c r="E44" s="63"/>
      <c r="G44" s="64" t="s">
        <v>83</v>
      </c>
      <c r="H44" s="65">
        <v>42500000</v>
      </c>
      <c r="I44" s="66" t="s">
        <v>82</v>
      </c>
      <c r="J44" s="65">
        <v>30708080</v>
      </c>
      <c r="K44" s="64" t="s">
        <v>39</v>
      </c>
      <c r="L44" s="65">
        <v>20708000</v>
      </c>
      <c r="M44" s="64" t="s">
        <v>176</v>
      </c>
      <c r="N44" s="64" t="s">
        <v>168</v>
      </c>
      <c r="P44" s="68"/>
      <c r="Q44" s="68" t="s">
        <v>122</v>
      </c>
      <c r="R44" s="68"/>
      <c r="S44" s="68" t="s">
        <v>156</v>
      </c>
    </row>
    <row r="45" spans="1:19">
      <c r="A45" s="62"/>
      <c r="B45" s="63"/>
      <c r="C45" s="63"/>
      <c r="D45" s="63"/>
      <c r="E45" s="63"/>
      <c r="G45" s="64" t="s">
        <v>84</v>
      </c>
      <c r="H45" s="65">
        <v>42510000</v>
      </c>
      <c r="I45" s="66" t="s">
        <v>82</v>
      </c>
      <c r="J45" s="65">
        <v>30708080</v>
      </c>
      <c r="K45" s="64" t="s">
        <v>39</v>
      </c>
      <c r="L45" s="65">
        <v>20708000</v>
      </c>
      <c r="M45" s="64" t="s">
        <v>176</v>
      </c>
      <c r="N45" s="64" t="s">
        <v>168</v>
      </c>
      <c r="P45" s="68"/>
      <c r="Q45" s="68" t="s">
        <v>123</v>
      </c>
      <c r="R45" s="68"/>
      <c r="S45" s="68" t="s">
        <v>157</v>
      </c>
    </row>
    <row r="46" spans="1:19">
      <c r="A46" s="62"/>
      <c r="B46" s="63"/>
      <c r="C46" s="63"/>
      <c r="D46" s="63"/>
      <c r="E46" s="63"/>
      <c r="G46" s="64" t="s">
        <v>85</v>
      </c>
      <c r="H46" s="65">
        <v>42520000</v>
      </c>
      <c r="I46" s="66" t="s">
        <v>82</v>
      </c>
      <c r="J46" s="65">
        <v>30708080</v>
      </c>
      <c r="K46" s="64" t="s">
        <v>39</v>
      </c>
      <c r="L46" s="65">
        <v>20708000</v>
      </c>
      <c r="M46" s="64" t="s">
        <v>176</v>
      </c>
      <c r="N46" s="64" t="s">
        <v>168</v>
      </c>
      <c r="P46" s="68"/>
      <c r="Q46" s="68" t="s">
        <v>124</v>
      </c>
      <c r="R46" s="68"/>
      <c r="S46" s="68" t="s">
        <v>158</v>
      </c>
    </row>
    <row r="47" spans="1:19">
      <c r="A47" s="62"/>
      <c r="B47" s="63"/>
      <c r="C47" s="63"/>
      <c r="D47" s="63"/>
      <c r="E47" s="63"/>
      <c r="G47" s="64" t="s">
        <v>86</v>
      </c>
      <c r="H47" s="65">
        <v>42530000</v>
      </c>
      <c r="I47" s="66" t="s">
        <v>82</v>
      </c>
      <c r="J47" s="65">
        <v>30708080</v>
      </c>
      <c r="K47" s="64" t="s">
        <v>39</v>
      </c>
      <c r="L47" s="65">
        <v>20708000</v>
      </c>
      <c r="M47" s="64" t="s">
        <v>176</v>
      </c>
      <c r="N47" s="64" t="s">
        <v>168</v>
      </c>
      <c r="P47" s="68"/>
      <c r="Q47" s="68" t="s">
        <v>126</v>
      </c>
      <c r="R47" s="68"/>
      <c r="S47" s="68" t="s">
        <v>159</v>
      </c>
    </row>
    <row r="48" spans="1:19">
      <c r="A48" s="62"/>
      <c r="B48" s="63"/>
      <c r="C48" s="63"/>
      <c r="D48" s="63"/>
      <c r="E48" s="63"/>
      <c r="G48" s="64" t="s">
        <v>87</v>
      </c>
      <c r="H48" s="65">
        <v>42540000</v>
      </c>
      <c r="I48" s="66" t="s">
        <v>82</v>
      </c>
      <c r="J48" s="65">
        <v>30708080</v>
      </c>
      <c r="K48" s="64" t="s">
        <v>39</v>
      </c>
      <c r="L48" s="65">
        <v>20708000</v>
      </c>
      <c r="M48" s="64" t="s">
        <v>176</v>
      </c>
      <c r="N48" s="64" t="s">
        <v>168</v>
      </c>
      <c r="P48" s="68"/>
      <c r="Q48" s="68" t="s">
        <v>127</v>
      </c>
      <c r="R48" s="68"/>
      <c r="S48" s="68" t="s">
        <v>134</v>
      </c>
    </row>
    <row r="49" spans="1:19">
      <c r="A49" s="62"/>
      <c r="B49" s="63"/>
      <c r="C49" s="63"/>
      <c r="D49" s="63"/>
      <c r="E49" s="63"/>
      <c r="G49" s="64" t="s">
        <v>88</v>
      </c>
      <c r="H49" s="65">
        <v>42550000</v>
      </c>
      <c r="I49" s="66" t="s">
        <v>82</v>
      </c>
      <c r="J49" s="65">
        <v>30708080</v>
      </c>
      <c r="K49" s="64" t="s">
        <v>39</v>
      </c>
      <c r="L49" s="65">
        <v>20708000</v>
      </c>
      <c r="M49" s="64" t="s">
        <v>176</v>
      </c>
      <c r="N49" s="64" t="s">
        <v>168</v>
      </c>
      <c r="P49" s="68"/>
      <c r="Q49" s="68" t="s">
        <v>130</v>
      </c>
      <c r="R49" s="68"/>
      <c r="S49" s="68" t="s">
        <v>421</v>
      </c>
    </row>
    <row r="50" spans="1:19">
      <c r="A50" s="62"/>
      <c r="B50" s="63"/>
      <c r="C50" s="63"/>
      <c r="D50" s="63"/>
      <c r="E50" s="63"/>
      <c r="G50" s="64" t="s">
        <v>90</v>
      </c>
      <c r="H50" s="65">
        <v>42560000</v>
      </c>
      <c r="I50" s="66" t="s">
        <v>89</v>
      </c>
      <c r="J50" s="65">
        <v>30708090</v>
      </c>
      <c r="K50" s="64" t="s">
        <v>39</v>
      </c>
      <c r="L50" s="65">
        <v>20708000</v>
      </c>
      <c r="M50" s="64" t="s">
        <v>179</v>
      </c>
      <c r="N50" s="64" t="s">
        <v>166</v>
      </c>
      <c r="P50" s="68"/>
      <c r="Q50" s="68" t="s">
        <v>395</v>
      </c>
      <c r="R50" s="68"/>
      <c r="S50" s="68"/>
    </row>
    <row r="51" spans="1:19">
      <c r="A51" s="62"/>
      <c r="B51" s="63"/>
      <c r="C51" s="63"/>
      <c r="D51" s="63"/>
      <c r="E51" s="63"/>
      <c r="G51" s="64" t="s">
        <v>90</v>
      </c>
      <c r="H51" s="65">
        <v>42560000</v>
      </c>
      <c r="I51" s="66" t="s">
        <v>89</v>
      </c>
      <c r="J51" s="65">
        <v>30708090</v>
      </c>
      <c r="K51" s="64" t="s">
        <v>39</v>
      </c>
      <c r="L51" s="65">
        <v>20708000</v>
      </c>
      <c r="M51" s="64" t="s">
        <v>179</v>
      </c>
      <c r="N51" s="64" t="s">
        <v>168</v>
      </c>
    </row>
    <row r="52" spans="1:19">
      <c r="A52" s="62"/>
      <c r="B52" s="63"/>
      <c r="C52" s="63"/>
      <c r="D52" s="63"/>
      <c r="E52" s="63"/>
      <c r="G52" s="64" t="s">
        <v>90</v>
      </c>
      <c r="H52" s="65">
        <v>42560000</v>
      </c>
      <c r="I52" s="66" t="s">
        <v>89</v>
      </c>
      <c r="J52" s="65">
        <v>30708090</v>
      </c>
      <c r="K52" s="64" t="s">
        <v>39</v>
      </c>
      <c r="L52" s="65">
        <v>20708000</v>
      </c>
      <c r="M52" s="64" t="s">
        <v>179</v>
      </c>
      <c r="N52" s="64" t="s">
        <v>170</v>
      </c>
    </row>
    <row r="53" spans="1:19">
      <c r="A53" s="62"/>
      <c r="B53" s="63"/>
      <c r="C53" s="63"/>
      <c r="D53" s="63"/>
      <c r="E53" s="63"/>
      <c r="G53" s="64" t="s">
        <v>90</v>
      </c>
      <c r="H53" s="65">
        <v>42560000</v>
      </c>
      <c r="I53" s="66" t="s">
        <v>89</v>
      </c>
      <c r="J53" s="65">
        <v>30708090</v>
      </c>
      <c r="K53" s="64" t="s">
        <v>39</v>
      </c>
      <c r="L53" s="65">
        <v>20708000</v>
      </c>
      <c r="M53" s="64" t="s">
        <v>179</v>
      </c>
      <c r="N53" s="64" t="s">
        <v>193</v>
      </c>
    </row>
    <row r="54" spans="1:19">
      <c r="A54" s="62"/>
      <c r="B54" s="63"/>
      <c r="C54" s="63"/>
      <c r="D54" s="63"/>
      <c r="E54" s="63"/>
      <c r="G54" s="64" t="s">
        <v>51</v>
      </c>
      <c r="H54" s="65">
        <v>42080000</v>
      </c>
      <c r="I54" s="66" t="s">
        <v>46</v>
      </c>
      <c r="J54" s="65" t="s">
        <v>187</v>
      </c>
      <c r="K54" s="64" t="s">
        <v>39</v>
      </c>
      <c r="L54" s="65">
        <v>20708000</v>
      </c>
      <c r="M54" s="64" t="s">
        <v>38</v>
      </c>
      <c r="N54" s="64" t="s">
        <v>166</v>
      </c>
      <c r="P54" s="68" t="s">
        <v>81</v>
      </c>
      <c r="Q54" s="68" t="s">
        <v>49</v>
      </c>
      <c r="R54" s="68" t="s">
        <v>110</v>
      </c>
      <c r="S54" s="68" t="s">
        <v>123</v>
      </c>
    </row>
    <row r="55" spans="1:19">
      <c r="A55" s="62"/>
      <c r="B55" s="63"/>
      <c r="C55" s="63"/>
      <c r="D55" s="63"/>
      <c r="E55" s="63"/>
      <c r="G55" s="64" t="s">
        <v>52</v>
      </c>
      <c r="H55" s="65">
        <v>42090000</v>
      </c>
      <c r="I55" s="66" t="s">
        <v>46</v>
      </c>
      <c r="J55" s="65" t="s">
        <v>187</v>
      </c>
      <c r="K55" s="64" t="s">
        <v>39</v>
      </c>
      <c r="L55" s="65">
        <v>20708000</v>
      </c>
      <c r="M55" s="64" t="s">
        <v>38</v>
      </c>
      <c r="N55" s="64" t="s">
        <v>166</v>
      </c>
      <c r="P55" s="68" t="s">
        <v>83</v>
      </c>
      <c r="Q55" s="68" t="s">
        <v>50</v>
      </c>
      <c r="R55" s="68" t="s">
        <v>111</v>
      </c>
      <c r="S55" s="68" t="s">
        <v>124</v>
      </c>
    </row>
    <row r="56" spans="1:19">
      <c r="A56" s="62"/>
      <c r="B56" s="63"/>
      <c r="C56" s="63"/>
      <c r="D56" s="63"/>
      <c r="E56" s="63"/>
      <c r="G56" s="64" t="s">
        <v>53</v>
      </c>
      <c r="H56" s="65">
        <v>42110000</v>
      </c>
      <c r="I56" s="66" t="s">
        <v>46</v>
      </c>
      <c r="J56" s="65" t="s">
        <v>187</v>
      </c>
      <c r="K56" s="64" t="s">
        <v>39</v>
      </c>
      <c r="L56" s="65">
        <v>20708000</v>
      </c>
      <c r="M56" s="64" t="s">
        <v>38</v>
      </c>
      <c r="N56" s="64" t="s">
        <v>166</v>
      </c>
      <c r="P56" s="68" t="s">
        <v>84</v>
      </c>
      <c r="Q56" s="68" t="s">
        <v>51</v>
      </c>
      <c r="R56" s="68" t="s">
        <v>118</v>
      </c>
      <c r="S56" s="68" t="s">
        <v>125</v>
      </c>
    </row>
    <row r="57" spans="1:19">
      <c r="A57" s="62"/>
      <c r="B57" s="63"/>
      <c r="C57" s="63"/>
      <c r="D57" s="63"/>
      <c r="E57" s="63"/>
      <c r="G57" s="64" t="s">
        <v>55</v>
      </c>
      <c r="H57" s="65">
        <v>42120000</v>
      </c>
      <c r="I57" s="66" t="s">
        <v>54</v>
      </c>
      <c r="J57" s="65" t="s">
        <v>188</v>
      </c>
      <c r="K57" s="64" t="s">
        <v>39</v>
      </c>
      <c r="L57" s="65">
        <v>20708000</v>
      </c>
      <c r="M57" s="64" t="s">
        <v>38</v>
      </c>
      <c r="N57" s="64" t="s">
        <v>166</v>
      </c>
      <c r="P57" s="68" t="s">
        <v>85</v>
      </c>
      <c r="Q57" s="68" t="s">
        <v>52</v>
      </c>
      <c r="R57" s="68" t="s">
        <v>119</v>
      </c>
      <c r="S57" s="68" t="s">
        <v>126</v>
      </c>
    </row>
    <row r="58" spans="1:19">
      <c r="A58" s="62"/>
      <c r="B58" s="63"/>
      <c r="C58" s="63"/>
      <c r="D58" s="63"/>
      <c r="E58" s="63"/>
      <c r="G58" s="64" t="s">
        <v>56</v>
      </c>
      <c r="H58" s="65">
        <v>42130000</v>
      </c>
      <c r="I58" s="66" t="s">
        <v>54</v>
      </c>
      <c r="J58" s="65" t="s">
        <v>188</v>
      </c>
      <c r="K58" s="64" t="s">
        <v>39</v>
      </c>
      <c r="L58" s="65">
        <v>20708000</v>
      </c>
      <c r="M58" s="64" t="s">
        <v>38</v>
      </c>
      <c r="N58" s="64" t="s">
        <v>166</v>
      </c>
      <c r="P58" s="68" t="s">
        <v>86</v>
      </c>
      <c r="Q58" s="68" t="s">
        <v>53</v>
      </c>
      <c r="R58" s="68" t="s">
        <v>121</v>
      </c>
      <c r="S58" s="68" t="s">
        <v>127</v>
      </c>
    </row>
    <row r="59" spans="1:19">
      <c r="A59" s="62"/>
      <c r="B59" s="63"/>
      <c r="C59" s="63"/>
      <c r="D59" s="63"/>
      <c r="E59" s="63"/>
      <c r="G59" s="64" t="s">
        <v>57</v>
      </c>
      <c r="H59" s="65">
        <v>42140000</v>
      </c>
      <c r="I59" s="66" t="s">
        <v>54</v>
      </c>
      <c r="J59" s="65" t="s">
        <v>188</v>
      </c>
      <c r="K59" s="64" t="s">
        <v>39</v>
      </c>
      <c r="L59" s="65">
        <v>20708000</v>
      </c>
      <c r="M59" s="64" t="s">
        <v>38</v>
      </c>
      <c r="N59" s="64" t="s">
        <v>166</v>
      </c>
      <c r="P59" s="68" t="s">
        <v>87</v>
      </c>
      <c r="Q59" s="68" t="s">
        <v>55</v>
      </c>
      <c r="R59" s="68" t="s">
        <v>122</v>
      </c>
      <c r="S59" s="68" t="s">
        <v>128</v>
      </c>
    </row>
    <row r="60" spans="1:19">
      <c r="A60" s="62"/>
      <c r="B60" s="63"/>
      <c r="C60" s="63"/>
      <c r="D60" s="63"/>
      <c r="E60" s="63"/>
      <c r="G60" s="64" t="s">
        <v>58</v>
      </c>
      <c r="H60" s="65">
        <v>42150000</v>
      </c>
      <c r="I60" s="66" t="s">
        <v>54</v>
      </c>
      <c r="J60" s="65" t="s">
        <v>188</v>
      </c>
      <c r="K60" s="64" t="s">
        <v>39</v>
      </c>
      <c r="L60" s="65">
        <v>20708000</v>
      </c>
      <c r="M60" s="64" t="s">
        <v>38</v>
      </c>
      <c r="N60" s="64" t="s">
        <v>166</v>
      </c>
      <c r="P60" s="68" t="s">
        <v>88</v>
      </c>
      <c r="Q60" s="68" t="s">
        <v>56</v>
      </c>
      <c r="R60" s="68" t="s">
        <v>123</v>
      </c>
      <c r="S60" s="68" t="s">
        <v>129</v>
      </c>
    </row>
    <row r="61" spans="1:19">
      <c r="A61" s="62"/>
      <c r="B61" s="63"/>
      <c r="C61" s="63"/>
      <c r="D61" s="63"/>
      <c r="E61" s="63"/>
      <c r="G61" s="64" t="s">
        <v>173</v>
      </c>
      <c r="H61" s="65">
        <v>42160000</v>
      </c>
      <c r="I61" s="66" t="s">
        <v>54</v>
      </c>
      <c r="J61" s="65" t="s">
        <v>188</v>
      </c>
      <c r="K61" s="64" t="s">
        <v>39</v>
      </c>
      <c r="L61" s="65">
        <v>20708000</v>
      </c>
      <c r="M61" s="64" t="s">
        <v>38</v>
      </c>
      <c r="N61" s="64" t="s">
        <v>166</v>
      </c>
      <c r="P61" s="68" t="s">
        <v>90</v>
      </c>
      <c r="Q61" s="68" t="s">
        <v>57</v>
      </c>
      <c r="R61" s="68" t="s">
        <v>124</v>
      </c>
      <c r="S61" s="68" t="s">
        <v>130</v>
      </c>
    </row>
    <row r="62" spans="1:19">
      <c r="A62" s="62"/>
      <c r="B62" s="63"/>
      <c r="C62" s="63"/>
      <c r="D62" s="63"/>
      <c r="E62" s="63"/>
      <c r="G62" s="64" t="s">
        <v>59</v>
      </c>
      <c r="H62" s="65">
        <v>42170000</v>
      </c>
      <c r="I62" s="66" t="s">
        <v>54</v>
      </c>
      <c r="J62" s="65" t="s">
        <v>188</v>
      </c>
      <c r="K62" s="64" t="s">
        <v>39</v>
      </c>
      <c r="L62" s="65">
        <v>20708000</v>
      </c>
      <c r="M62" s="64" t="s">
        <v>38</v>
      </c>
      <c r="N62" s="64" t="s">
        <v>166</v>
      </c>
      <c r="P62" s="68" t="s">
        <v>93</v>
      </c>
      <c r="Q62" s="68" t="s">
        <v>58</v>
      </c>
      <c r="R62" s="68" t="s">
        <v>126</v>
      </c>
      <c r="S62" s="68" t="s">
        <v>131</v>
      </c>
    </row>
    <row r="63" spans="1:19">
      <c r="A63" s="62"/>
      <c r="B63" s="63"/>
      <c r="C63" s="63"/>
      <c r="D63" s="63"/>
      <c r="E63" s="63"/>
      <c r="G63" s="64" t="s">
        <v>60</v>
      </c>
      <c r="H63" s="65">
        <v>42180000</v>
      </c>
      <c r="I63" s="66" t="s">
        <v>54</v>
      </c>
      <c r="J63" s="65" t="s">
        <v>188</v>
      </c>
      <c r="K63" s="64" t="s">
        <v>39</v>
      </c>
      <c r="L63" s="65">
        <v>20708000</v>
      </c>
      <c r="M63" s="64" t="s">
        <v>38</v>
      </c>
      <c r="N63" s="64" t="s">
        <v>166</v>
      </c>
      <c r="P63" s="68" t="s">
        <v>96</v>
      </c>
      <c r="Q63" s="68" t="s">
        <v>173</v>
      </c>
      <c r="R63" s="68" t="s">
        <v>127</v>
      </c>
      <c r="S63" s="68" t="s">
        <v>133</v>
      </c>
    </row>
    <row r="64" spans="1:19">
      <c r="A64" s="62"/>
      <c r="B64" s="63"/>
      <c r="C64" s="63"/>
      <c r="D64" s="63"/>
      <c r="E64" s="63"/>
      <c r="G64" s="64" t="s">
        <v>61</v>
      </c>
      <c r="H64" s="65">
        <v>42190000</v>
      </c>
      <c r="I64" s="66" t="s">
        <v>54</v>
      </c>
      <c r="J64" s="65" t="s">
        <v>188</v>
      </c>
      <c r="K64" s="64" t="s">
        <v>39</v>
      </c>
      <c r="L64" s="65">
        <v>20708000</v>
      </c>
      <c r="M64" s="64" t="s">
        <v>38</v>
      </c>
      <c r="N64" s="64" t="s">
        <v>166</v>
      </c>
      <c r="P64" s="68" t="s">
        <v>98</v>
      </c>
      <c r="Q64" s="68" t="s">
        <v>59</v>
      </c>
      <c r="R64" s="68" t="s">
        <v>128</v>
      </c>
      <c r="S64" s="68" t="s">
        <v>134</v>
      </c>
    </row>
    <row r="65" spans="1:19">
      <c r="A65" s="62"/>
      <c r="B65" s="63"/>
      <c r="C65" s="63"/>
      <c r="D65" s="63"/>
      <c r="E65" s="63"/>
      <c r="G65" s="64" t="s">
        <v>62</v>
      </c>
      <c r="H65" s="65">
        <v>42200000</v>
      </c>
      <c r="I65" s="66" t="s">
        <v>54</v>
      </c>
      <c r="J65" s="65" t="s">
        <v>188</v>
      </c>
      <c r="K65" s="64" t="s">
        <v>39</v>
      </c>
      <c r="L65" s="65">
        <v>20708000</v>
      </c>
      <c r="M65" s="64" t="s">
        <v>38</v>
      </c>
      <c r="N65" s="64" t="s">
        <v>166</v>
      </c>
      <c r="P65" s="68" t="s">
        <v>102</v>
      </c>
      <c r="Q65" s="68" t="s">
        <v>60</v>
      </c>
      <c r="R65" s="68" t="s">
        <v>130</v>
      </c>
      <c r="S65" s="68" t="s">
        <v>135</v>
      </c>
    </row>
    <row r="66" spans="1:19">
      <c r="A66" s="62"/>
      <c r="B66" s="63"/>
      <c r="C66" s="63"/>
      <c r="D66" s="63"/>
      <c r="E66" s="63"/>
      <c r="G66" s="64" t="s">
        <v>63</v>
      </c>
      <c r="H66" s="65">
        <v>42210000</v>
      </c>
      <c r="I66" s="66" t="s">
        <v>54</v>
      </c>
      <c r="J66" s="65" t="s">
        <v>188</v>
      </c>
      <c r="K66" s="64" t="s">
        <v>39</v>
      </c>
      <c r="L66" s="65">
        <v>20708000</v>
      </c>
      <c r="M66" s="64" t="s">
        <v>38</v>
      </c>
      <c r="N66" s="64" t="s">
        <v>166</v>
      </c>
      <c r="P66" s="68" t="s">
        <v>116</v>
      </c>
      <c r="Q66" s="68" t="s">
        <v>61</v>
      </c>
      <c r="R66" s="68"/>
      <c r="S66" s="68" t="s">
        <v>137</v>
      </c>
    </row>
    <row r="67" spans="1:19">
      <c r="A67" s="62"/>
      <c r="B67" s="63"/>
      <c r="C67" s="63"/>
      <c r="D67" s="63"/>
      <c r="E67" s="63"/>
      <c r="G67" s="64" t="s">
        <v>64</v>
      </c>
      <c r="H67" s="65">
        <v>42280000</v>
      </c>
      <c r="I67" s="66" t="s">
        <v>54</v>
      </c>
      <c r="J67" s="65" t="s">
        <v>188</v>
      </c>
      <c r="K67" s="64" t="s">
        <v>39</v>
      </c>
      <c r="L67" s="65">
        <v>20708000</v>
      </c>
      <c r="M67" s="64" t="s">
        <v>38</v>
      </c>
      <c r="N67" s="64" t="s">
        <v>166</v>
      </c>
      <c r="P67" s="68" t="s">
        <v>128</v>
      </c>
      <c r="Q67" s="68" t="s">
        <v>62</v>
      </c>
      <c r="R67" s="68"/>
      <c r="S67" s="68" t="s">
        <v>138</v>
      </c>
    </row>
    <row r="68" spans="1:19">
      <c r="A68" s="62"/>
      <c r="B68" s="63"/>
      <c r="C68" s="63"/>
      <c r="D68" s="63"/>
      <c r="E68" s="63"/>
      <c r="G68" s="64" t="s">
        <v>53</v>
      </c>
      <c r="H68" s="65">
        <v>42290000</v>
      </c>
      <c r="I68" s="66" t="s">
        <v>54</v>
      </c>
      <c r="J68" s="65" t="s">
        <v>188</v>
      </c>
      <c r="K68" s="64" t="s">
        <v>39</v>
      </c>
      <c r="L68" s="65">
        <v>20708000</v>
      </c>
      <c r="M68" s="64" t="s">
        <v>38</v>
      </c>
      <c r="N68" s="64" t="s">
        <v>166</v>
      </c>
      <c r="P68" s="68"/>
      <c r="Q68" s="68" t="s">
        <v>63</v>
      </c>
      <c r="R68" s="68"/>
      <c r="S68" s="68" t="s">
        <v>139</v>
      </c>
    </row>
    <row r="69" spans="1:19">
      <c r="A69" s="62"/>
      <c r="B69" s="63"/>
      <c r="C69" s="63"/>
      <c r="D69" s="63"/>
      <c r="E69" s="63"/>
      <c r="G69" s="64" t="s">
        <v>66</v>
      </c>
      <c r="H69" s="65">
        <v>42300000</v>
      </c>
      <c r="I69" s="66" t="s">
        <v>174</v>
      </c>
      <c r="J69" s="65" t="s">
        <v>189</v>
      </c>
      <c r="K69" s="64" t="s">
        <v>39</v>
      </c>
      <c r="L69" s="65">
        <v>20708000</v>
      </c>
      <c r="M69" s="64" t="s">
        <v>65</v>
      </c>
      <c r="N69" s="64" t="s">
        <v>166</v>
      </c>
      <c r="P69" s="68"/>
      <c r="Q69" s="68" t="s">
        <v>64</v>
      </c>
      <c r="R69" s="68"/>
      <c r="S69" s="68" t="s">
        <v>140</v>
      </c>
    </row>
    <row r="70" spans="1:19">
      <c r="A70" s="62"/>
      <c r="B70" s="63"/>
      <c r="C70" s="63"/>
      <c r="D70" s="63"/>
      <c r="E70" s="63"/>
      <c r="G70" s="64" t="s">
        <v>67</v>
      </c>
      <c r="H70" s="65">
        <v>42310000</v>
      </c>
      <c r="I70" s="66" t="s">
        <v>174</v>
      </c>
      <c r="J70" s="65" t="s">
        <v>189</v>
      </c>
      <c r="K70" s="64" t="s">
        <v>39</v>
      </c>
      <c r="L70" s="65">
        <v>20708000</v>
      </c>
      <c r="M70" s="64" t="s">
        <v>65</v>
      </c>
      <c r="N70" s="64" t="s">
        <v>166</v>
      </c>
      <c r="P70" s="68"/>
      <c r="Q70" s="68" t="s">
        <v>53</v>
      </c>
      <c r="R70" s="68"/>
      <c r="S70" s="68" t="s">
        <v>142</v>
      </c>
    </row>
    <row r="71" spans="1:19">
      <c r="A71" s="62"/>
      <c r="B71" s="63"/>
      <c r="C71" s="63"/>
      <c r="D71" s="63"/>
      <c r="E71" s="63"/>
      <c r="G71" s="64" t="s">
        <v>68</v>
      </c>
      <c r="H71" s="65">
        <v>42320000</v>
      </c>
      <c r="I71" s="66" t="s">
        <v>174</v>
      </c>
      <c r="J71" s="65" t="s">
        <v>189</v>
      </c>
      <c r="K71" s="64" t="s">
        <v>39</v>
      </c>
      <c r="L71" s="65">
        <v>20708000</v>
      </c>
      <c r="M71" s="64" t="s">
        <v>65</v>
      </c>
      <c r="N71" s="64" t="s">
        <v>166</v>
      </c>
      <c r="P71" s="68"/>
      <c r="Q71" s="68" t="s">
        <v>66</v>
      </c>
      <c r="R71" s="68"/>
      <c r="S71" s="68" t="s">
        <v>143</v>
      </c>
    </row>
    <row r="72" spans="1:19">
      <c r="A72" s="62"/>
      <c r="B72" s="63"/>
      <c r="C72" s="63"/>
      <c r="D72" s="63"/>
      <c r="E72" s="63"/>
      <c r="G72" s="64" t="s">
        <v>70</v>
      </c>
      <c r="H72" s="65">
        <v>42330000</v>
      </c>
      <c r="I72" s="66" t="s">
        <v>69</v>
      </c>
      <c r="J72" s="65" t="s">
        <v>190</v>
      </c>
      <c r="K72" s="64" t="s">
        <v>39</v>
      </c>
      <c r="L72" s="65">
        <v>20708000</v>
      </c>
      <c r="M72" s="64" t="s">
        <v>65</v>
      </c>
      <c r="N72" s="64" t="s">
        <v>166</v>
      </c>
      <c r="P72" s="68"/>
      <c r="Q72" s="68" t="s">
        <v>67</v>
      </c>
      <c r="R72" s="68"/>
      <c r="S72" s="68" t="s">
        <v>144</v>
      </c>
    </row>
    <row r="73" spans="1:19">
      <c r="A73" s="62"/>
      <c r="B73" s="63"/>
      <c r="C73" s="63"/>
      <c r="D73" s="63"/>
      <c r="E73" s="63"/>
      <c r="G73" s="64" t="s">
        <v>71</v>
      </c>
      <c r="H73" s="65">
        <v>42340000</v>
      </c>
      <c r="I73" s="66" t="s">
        <v>69</v>
      </c>
      <c r="J73" s="65" t="s">
        <v>190</v>
      </c>
      <c r="K73" s="64" t="s">
        <v>39</v>
      </c>
      <c r="L73" s="65">
        <v>20708000</v>
      </c>
      <c r="M73" s="64" t="s">
        <v>65</v>
      </c>
      <c r="N73" s="64" t="s">
        <v>166</v>
      </c>
      <c r="P73" s="68"/>
      <c r="Q73" s="68" t="s">
        <v>68</v>
      </c>
      <c r="R73" s="68"/>
      <c r="S73" s="68" t="s">
        <v>145</v>
      </c>
    </row>
    <row r="74" spans="1:19">
      <c r="A74" s="62"/>
      <c r="B74" s="63"/>
      <c r="C74" s="63"/>
      <c r="D74" s="63"/>
      <c r="E74" s="63"/>
      <c r="G74" s="64" t="s">
        <v>175</v>
      </c>
      <c r="H74" s="65">
        <v>42350000</v>
      </c>
      <c r="I74" s="66" t="s">
        <v>69</v>
      </c>
      <c r="J74" s="65" t="s">
        <v>190</v>
      </c>
      <c r="K74" s="64" t="s">
        <v>39</v>
      </c>
      <c r="L74" s="65">
        <v>20708000</v>
      </c>
      <c r="M74" s="64" t="s">
        <v>65</v>
      </c>
      <c r="N74" s="64" t="s">
        <v>166</v>
      </c>
      <c r="P74" s="68"/>
      <c r="Q74" s="68" t="s">
        <v>70</v>
      </c>
      <c r="R74" s="68"/>
      <c r="S74" s="68" t="s">
        <v>146</v>
      </c>
    </row>
    <row r="75" spans="1:19">
      <c r="A75" s="62"/>
      <c r="B75" s="63"/>
      <c r="C75" s="63"/>
      <c r="D75" s="63"/>
      <c r="E75" s="63"/>
      <c r="G75" s="64" t="s">
        <v>72</v>
      </c>
      <c r="H75" s="65">
        <v>42360000</v>
      </c>
      <c r="I75" s="66" t="s">
        <v>69</v>
      </c>
      <c r="J75" s="65" t="s">
        <v>190</v>
      </c>
      <c r="K75" s="64" t="s">
        <v>39</v>
      </c>
      <c r="L75" s="65">
        <v>20708000</v>
      </c>
      <c r="M75" s="64" t="s">
        <v>65</v>
      </c>
      <c r="N75" s="64" t="s">
        <v>194</v>
      </c>
      <c r="P75" s="68"/>
      <c r="Q75" s="68" t="s">
        <v>71</v>
      </c>
      <c r="R75" s="68"/>
      <c r="S75" s="68" t="s">
        <v>147</v>
      </c>
    </row>
    <row r="76" spans="1:19">
      <c r="A76" s="62"/>
      <c r="B76" s="63"/>
      <c r="C76" s="63"/>
      <c r="D76" s="63"/>
      <c r="E76" s="63"/>
      <c r="G76" s="64" t="s">
        <v>177</v>
      </c>
      <c r="H76" s="65">
        <v>42370000</v>
      </c>
      <c r="I76" s="66" t="s">
        <v>73</v>
      </c>
      <c r="J76" s="65" t="s">
        <v>191</v>
      </c>
      <c r="K76" s="64" t="s">
        <v>39</v>
      </c>
      <c r="L76" s="65">
        <v>20708000</v>
      </c>
      <c r="M76" s="64" t="s">
        <v>176</v>
      </c>
      <c r="N76" s="64" t="s">
        <v>168</v>
      </c>
      <c r="P76" s="68"/>
      <c r="Q76" s="68" t="s">
        <v>175</v>
      </c>
      <c r="R76" s="68"/>
      <c r="S76" s="68" t="s">
        <v>148</v>
      </c>
    </row>
    <row r="77" spans="1:19">
      <c r="A77" s="62"/>
      <c r="B77" s="63"/>
      <c r="C77" s="63"/>
      <c r="D77" s="63"/>
      <c r="E77" s="63"/>
      <c r="G77" s="64" t="s">
        <v>178</v>
      </c>
      <c r="H77" s="65">
        <v>42380000</v>
      </c>
      <c r="I77" s="66" t="s">
        <v>73</v>
      </c>
      <c r="J77" s="65" t="s">
        <v>191</v>
      </c>
      <c r="K77" s="64" t="s">
        <v>39</v>
      </c>
      <c r="L77" s="65">
        <v>20708000</v>
      </c>
      <c r="M77" s="64" t="s">
        <v>176</v>
      </c>
      <c r="N77" s="64" t="s">
        <v>168</v>
      </c>
      <c r="P77" s="68"/>
      <c r="Q77" s="68" t="s">
        <v>378</v>
      </c>
      <c r="R77" s="68"/>
      <c r="S77" s="68" t="s">
        <v>149</v>
      </c>
    </row>
    <row r="78" spans="1:19">
      <c r="A78" s="62"/>
      <c r="B78" s="63"/>
      <c r="C78" s="63"/>
      <c r="D78" s="63"/>
      <c r="E78" s="63"/>
      <c r="G78" s="64" t="s">
        <v>74</v>
      </c>
      <c r="H78" s="65">
        <v>42400000</v>
      </c>
      <c r="I78" s="66" t="s">
        <v>73</v>
      </c>
      <c r="J78" s="65" t="s">
        <v>191</v>
      </c>
      <c r="K78" s="64" t="s">
        <v>39</v>
      </c>
      <c r="L78" s="65">
        <v>20708000</v>
      </c>
      <c r="M78" s="64" t="s">
        <v>176</v>
      </c>
      <c r="N78" s="64" t="s">
        <v>168</v>
      </c>
      <c r="P78" s="68"/>
      <c r="Q78" s="68" t="s">
        <v>90</v>
      </c>
      <c r="R78" s="68"/>
      <c r="S78" s="68" t="s">
        <v>185</v>
      </c>
    </row>
    <row r="79" spans="1:19">
      <c r="A79" s="62"/>
      <c r="B79" s="63"/>
      <c r="C79" s="63"/>
      <c r="D79" s="63"/>
      <c r="E79" s="63"/>
      <c r="G79" s="64" t="s">
        <v>76</v>
      </c>
      <c r="H79" s="65">
        <v>42420000</v>
      </c>
      <c r="I79" s="66" t="s">
        <v>75</v>
      </c>
      <c r="J79" s="65" t="s">
        <v>192</v>
      </c>
      <c r="K79" s="64" t="s">
        <v>39</v>
      </c>
      <c r="L79" s="65">
        <v>20708000</v>
      </c>
      <c r="M79" s="64" t="s">
        <v>176</v>
      </c>
      <c r="N79" s="64" t="s">
        <v>168</v>
      </c>
      <c r="P79" s="68"/>
      <c r="Q79" s="68" t="s">
        <v>99</v>
      </c>
      <c r="R79" s="68"/>
      <c r="S79" s="68" t="s">
        <v>150</v>
      </c>
    </row>
    <row r="80" spans="1:19">
      <c r="A80" s="62"/>
      <c r="B80" s="63"/>
      <c r="C80" s="63"/>
      <c r="D80" s="63"/>
      <c r="E80" s="63"/>
      <c r="G80" s="64" t="s">
        <v>77</v>
      </c>
      <c r="H80" s="65">
        <v>42430000</v>
      </c>
      <c r="I80" s="66" t="s">
        <v>75</v>
      </c>
      <c r="J80" s="65" t="s">
        <v>192</v>
      </c>
      <c r="K80" s="64" t="s">
        <v>39</v>
      </c>
      <c r="L80" s="65">
        <v>20708000</v>
      </c>
      <c r="M80" s="64" t="s">
        <v>176</v>
      </c>
      <c r="N80" s="64" t="s">
        <v>168</v>
      </c>
      <c r="P80" s="68"/>
      <c r="Q80" s="68" t="s">
        <v>53</v>
      </c>
      <c r="R80" s="68"/>
      <c r="S80" s="68" t="s">
        <v>151</v>
      </c>
    </row>
    <row r="81" spans="1:19">
      <c r="A81" s="62"/>
      <c r="B81" s="63"/>
      <c r="C81" s="63"/>
      <c r="D81" s="63"/>
      <c r="E81" s="63"/>
      <c r="G81" s="64" t="s">
        <v>78</v>
      </c>
      <c r="H81" s="65">
        <v>42460000</v>
      </c>
      <c r="I81" s="66" t="s">
        <v>75</v>
      </c>
      <c r="J81" s="65" t="s">
        <v>192</v>
      </c>
      <c r="K81" s="64" t="s">
        <v>39</v>
      </c>
      <c r="L81" s="65">
        <v>20708000</v>
      </c>
      <c r="M81" s="64" t="s">
        <v>176</v>
      </c>
      <c r="N81" s="64" t="s">
        <v>168</v>
      </c>
      <c r="P81" s="68"/>
      <c r="Q81" s="68" t="s">
        <v>108</v>
      </c>
      <c r="R81" s="68"/>
      <c r="S81" s="68" t="s">
        <v>152</v>
      </c>
    </row>
    <row r="82" spans="1:19">
      <c r="A82" s="62"/>
      <c r="B82" s="63"/>
      <c r="C82" s="63"/>
      <c r="D82" s="63"/>
      <c r="E82" s="63"/>
      <c r="G82" s="64" t="s">
        <v>79</v>
      </c>
      <c r="H82" s="65">
        <v>42470000</v>
      </c>
      <c r="I82" s="66" t="s">
        <v>75</v>
      </c>
      <c r="J82" s="65" t="s">
        <v>192</v>
      </c>
      <c r="K82" s="64" t="s">
        <v>39</v>
      </c>
      <c r="L82" s="65">
        <v>20708000</v>
      </c>
      <c r="M82" s="64" t="s">
        <v>176</v>
      </c>
      <c r="N82" s="64" t="s">
        <v>168</v>
      </c>
      <c r="P82" s="68"/>
      <c r="Q82" s="68" t="s">
        <v>109</v>
      </c>
      <c r="R82" s="68"/>
      <c r="S82" s="68" t="s">
        <v>153</v>
      </c>
    </row>
    <row r="83" spans="1:19">
      <c r="A83" s="62"/>
      <c r="B83" s="63"/>
      <c r="C83" s="63"/>
      <c r="D83" s="63"/>
      <c r="E83" s="63"/>
      <c r="G83" s="64" t="s">
        <v>80</v>
      </c>
      <c r="H83" s="65">
        <v>42480000</v>
      </c>
      <c r="I83" s="66" t="s">
        <v>75</v>
      </c>
      <c r="J83" s="65" t="s">
        <v>192</v>
      </c>
      <c r="K83" s="64" t="s">
        <v>39</v>
      </c>
      <c r="L83" s="65">
        <v>20708000</v>
      </c>
      <c r="M83" s="64" t="s">
        <v>176</v>
      </c>
      <c r="N83" s="64" t="s">
        <v>195</v>
      </c>
      <c r="P83" s="68"/>
      <c r="Q83" s="68" t="s">
        <v>376</v>
      </c>
      <c r="R83" s="68"/>
      <c r="S83" s="68" t="s">
        <v>154</v>
      </c>
    </row>
    <row r="84" spans="1:19">
      <c r="A84" s="62"/>
      <c r="B84" s="63"/>
      <c r="C84" s="63"/>
      <c r="D84" s="63"/>
      <c r="E84" s="63"/>
      <c r="G84" s="64" t="s">
        <v>81</v>
      </c>
      <c r="H84" s="65">
        <v>42490000</v>
      </c>
      <c r="I84" s="66" t="s">
        <v>75</v>
      </c>
      <c r="J84" s="65" t="s">
        <v>192</v>
      </c>
      <c r="K84" s="64" t="s">
        <v>39</v>
      </c>
      <c r="L84" s="65">
        <v>20708000</v>
      </c>
      <c r="M84" s="64" t="s">
        <v>176</v>
      </c>
      <c r="N84" s="64" t="s">
        <v>168</v>
      </c>
      <c r="P84" s="68"/>
      <c r="Q84" s="68" t="s">
        <v>121</v>
      </c>
      <c r="R84" s="68"/>
      <c r="S84" s="68" t="s">
        <v>155</v>
      </c>
    </row>
    <row r="85" spans="1:19">
      <c r="A85" s="62"/>
      <c r="B85" s="63"/>
      <c r="C85" s="63"/>
      <c r="D85" s="63"/>
      <c r="E85" s="63"/>
      <c r="G85" s="64" t="s">
        <v>83</v>
      </c>
      <c r="H85" s="65">
        <v>42500000</v>
      </c>
      <c r="I85" s="66" t="s">
        <v>82</v>
      </c>
      <c r="J85" s="65">
        <v>30708080</v>
      </c>
      <c r="K85" s="64" t="s">
        <v>39</v>
      </c>
      <c r="L85" s="65">
        <v>20708000</v>
      </c>
      <c r="M85" s="64" t="s">
        <v>176</v>
      </c>
      <c r="N85" s="64" t="s">
        <v>168</v>
      </c>
      <c r="P85" s="68"/>
      <c r="Q85" s="68" t="s">
        <v>122</v>
      </c>
      <c r="R85" s="68"/>
      <c r="S85" s="68" t="s">
        <v>156</v>
      </c>
    </row>
    <row r="86" spans="1:19">
      <c r="A86" s="62"/>
      <c r="B86" s="63"/>
      <c r="C86" s="63"/>
      <c r="D86" s="63"/>
      <c r="E86" s="63"/>
      <c r="G86" s="64" t="s">
        <v>84</v>
      </c>
      <c r="H86" s="65">
        <v>42510000</v>
      </c>
      <c r="I86" s="66" t="s">
        <v>82</v>
      </c>
      <c r="J86" s="65">
        <v>30708080</v>
      </c>
      <c r="K86" s="64" t="s">
        <v>39</v>
      </c>
      <c r="L86" s="65">
        <v>20708000</v>
      </c>
      <c r="M86" s="64" t="s">
        <v>176</v>
      </c>
      <c r="N86" s="64" t="s">
        <v>168</v>
      </c>
      <c r="P86" s="68"/>
      <c r="Q86" s="68" t="s">
        <v>123</v>
      </c>
      <c r="R86" s="68"/>
      <c r="S86" s="68" t="s">
        <v>157</v>
      </c>
    </row>
    <row r="87" spans="1:19">
      <c r="A87" s="62"/>
      <c r="B87" s="63"/>
      <c r="C87" s="63"/>
      <c r="D87" s="63"/>
      <c r="E87" s="63"/>
      <c r="G87" s="64" t="s">
        <v>85</v>
      </c>
      <c r="H87" s="65">
        <v>42520000</v>
      </c>
      <c r="I87" s="66" t="s">
        <v>82</v>
      </c>
      <c r="J87" s="65">
        <v>30708080</v>
      </c>
      <c r="K87" s="64" t="s">
        <v>39</v>
      </c>
      <c r="L87" s="65">
        <v>20708000</v>
      </c>
      <c r="M87" s="64" t="s">
        <v>176</v>
      </c>
      <c r="N87" s="64" t="s">
        <v>168</v>
      </c>
      <c r="P87" s="68"/>
      <c r="Q87" s="68" t="s">
        <v>124</v>
      </c>
      <c r="R87" s="68"/>
      <c r="S87" s="68" t="s">
        <v>158</v>
      </c>
    </row>
    <row r="88" spans="1:19">
      <c r="A88" s="62"/>
      <c r="B88" s="63"/>
      <c r="C88" s="63"/>
      <c r="D88" s="63"/>
      <c r="E88" s="63"/>
      <c r="G88" s="64" t="s">
        <v>86</v>
      </c>
      <c r="H88" s="65">
        <v>42530000</v>
      </c>
      <c r="I88" s="66" t="s">
        <v>82</v>
      </c>
      <c r="J88" s="65">
        <v>30708080</v>
      </c>
      <c r="K88" s="64" t="s">
        <v>39</v>
      </c>
      <c r="L88" s="65">
        <v>20708000</v>
      </c>
      <c r="M88" s="64" t="s">
        <v>176</v>
      </c>
      <c r="N88" s="64" t="s">
        <v>168</v>
      </c>
      <c r="P88" s="68"/>
      <c r="Q88" s="68" t="s">
        <v>126</v>
      </c>
      <c r="R88" s="68"/>
      <c r="S88" s="68" t="s">
        <v>159</v>
      </c>
    </row>
    <row r="89" spans="1:19">
      <c r="A89" s="62"/>
      <c r="B89" s="63"/>
      <c r="C89" s="63"/>
      <c r="D89" s="63"/>
      <c r="E89" s="63"/>
      <c r="G89" s="64" t="s">
        <v>87</v>
      </c>
      <c r="H89" s="65">
        <v>42540000</v>
      </c>
      <c r="I89" s="66" t="s">
        <v>82</v>
      </c>
      <c r="J89" s="65">
        <v>30708080</v>
      </c>
      <c r="K89" s="64" t="s">
        <v>39</v>
      </c>
      <c r="L89" s="65">
        <v>20708000</v>
      </c>
      <c r="M89" s="64" t="s">
        <v>176</v>
      </c>
      <c r="N89" s="64" t="s">
        <v>168</v>
      </c>
      <c r="P89" s="68"/>
      <c r="Q89" s="68" t="s">
        <v>127</v>
      </c>
      <c r="R89" s="68"/>
      <c r="S89" s="68" t="s">
        <v>134</v>
      </c>
    </row>
    <row r="90" spans="1:19">
      <c r="A90" s="62"/>
      <c r="B90" s="63"/>
      <c r="C90" s="63"/>
      <c r="D90" s="63"/>
      <c r="E90" s="63"/>
      <c r="G90" s="64" t="s">
        <v>88</v>
      </c>
      <c r="H90" s="65">
        <v>42550000</v>
      </c>
      <c r="I90" s="66" t="s">
        <v>82</v>
      </c>
      <c r="J90" s="65">
        <v>30708080</v>
      </c>
      <c r="K90" s="64" t="s">
        <v>39</v>
      </c>
      <c r="L90" s="65">
        <v>20708000</v>
      </c>
      <c r="M90" s="64" t="s">
        <v>176</v>
      </c>
      <c r="N90" s="64" t="s">
        <v>168</v>
      </c>
      <c r="P90" s="68"/>
      <c r="Q90" s="68" t="s">
        <v>130</v>
      </c>
      <c r="R90" s="68"/>
      <c r="S90" s="68"/>
    </row>
    <row r="91" spans="1:19">
      <c r="A91" s="62"/>
      <c r="B91" s="63"/>
      <c r="C91" s="63"/>
      <c r="D91" s="63"/>
      <c r="E91" s="63"/>
      <c r="G91" s="64" t="s">
        <v>90</v>
      </c>
      <c r="H91" s="65">
        <v>42560000</v>
      </c>
      <c r="I91" s="66" t="s">
        <v>89</v>
      </c>
      <c r="J91" s="65">
        <v>30708090</v>
      </c>
      <c r="K91" s="64" t="s">
        <v>39</v>
      </c>
      <c r="L91" s="65">
        <v>20708000</v>
      </c>
      <c r="M91" s="64" t="s">
        <v>179</v>
      </c>
      <c r="N91" s="64" t="s">
        <v>166</v>
      </c>
      <c r="P91" s="68"/>
      <c r="Q91" s="68" t="s">
        <v>377</v>
      </c>
      <c r="R91" s="68"/>
      <c r="S91" s="68"/>
    </row>
    <row r="92" spans="1:19">
      <c r="A92" s="62"/>
      <c r="B92" s="63"/>
      <c r="C92" s="63"/>
      <c r="D92" s="63"/>
      <c r="E92" s="63"/>
      <c r="G92" s="64" t="s">
        <v>90</v>
      </c>
      <c r="H92" s="65">
        <v>42560000</v>
      </c>
      <c r="I92" s="66" t="s">
        <v>89</v>
      </c>
      <c r="J92" s="65">
        <v>30708090</v>
      </c>
      <c r="K92" s="64" t="s">
        <v>39</v>
      </c>
      <c r="L92" s="65">
        <v>20708000</v>
      </c>
      <c r="M92" s="64" t="s">
        <v>179</v>
      </c>
      <c r="N92" s="64" t="s">
        <v>168</v>
      </c>
    </row>
    <row r="93" spans="1:19">
      <c r="A93" s="62"/>
      <c r="B93" s="63"/>
      <c r="C93" s="63"/>
      <c r="D93" s="63"/>
      <c r="E93" s="63"/>
      <c r="G93" s="64" t="s">
        <v>90</v>
      </c>
      <c r="H93" s="65">
        <v>42560000</v>
      </c>
      <c r="I93" s="66" t="s">
        <v>89</v>
      </c>
      <c r="J93" s="65">
        <v>30708090</v>
      </c>
      <c r="K93" s="64" t="s">
        <v>39</v>
      </c>
      <c r="L93" s="65">
        <v>20708000</v>
      </c>
      <c r="M93" s="64" t="s">
        <v>179</v>
      </c>
      <c r="N93" s="64" t="s">
        <v>170</v>
      </c>
    </row>
    <row r="94" spans="1:19">
      <c r="A94" s="62"/>
      <c r="B94" s="63"/>
      <c r="C94" s="63"/>
      <c r="D94" s="63"/>
      <c r="E94" s="63"/>
      <c r="G94" s="64" t="s">
        <v>90</v>
      </c>
      <c r="H94" s="65">
        <v>42560000</v>
      </c>
      <c r="I94" s="66" t="s">
        <v>89</v>
      </c>
      <c r="J94" s="65">
        <v>30708090</v>
      </c>
      <c r="K94" s="64" t="s">
        <v>39</v>
      </c>
      <c r="L94" s="65">
        <v>20708000</v>
      </c>
      <c r="M94" s="64" t="s">
        <v>179</v>
      </c>
      <c r="N94" s="64" t="s">
        <v>193</v>
      </c>
    </row>
    <row r="95" spans="1:19">
      <c r="A95" s="62"/>
      <c r="B95" s="63"/>
      <c r="C95" s="63"/>
      <c r="D95" s="63"/>
      <c r="E95" s="63"/>
      <c r="G95" s="64" t="s">
        <v>92</v>
      </c>
      <c r="H95" s="65">
        <v>42570000</v>
      </c>
      <c r="I95" s="66" t="s">
        <v>91</v>
      </c>
      <c r="J95" s="65">
        <v>30708100</v>
      </c>
      <c r="K95" s="64" t="s">
        <v>39</v>
      </c>
      <c r="L95" s="65">
        <v>20708000</v>
      </c>
      <c r="M95" s="64" t="s">
        <v>180</v>
      </c>
      <c r="N95" s="64" t="s">
        <v>198</v>
      </c>
    </row>
    <row r="96" spans="1:19">
      <c r="A96" s="62"/>
      <c r="B96" s="63"/>
      <c r="C96" s="63"/>
      <c r="D96" s="63"/>
      <c r="E96" s="63"/>
      <c r="G96" s="64" t="s">
        <v>93</v>
      </c>
      <c r="H96" s="65">
        <v>42580000</v>
      </c>
      <c r="I96" s="66" t="s">
        <v>91</v>
      </c>
      <c r="J96" s="65">
        <v>30708100</v>
      </c>
      <c r="K96" s="64" t="s">
        <v>39</v>
      </c>
      <c r="L96" s="65">
        <v>20708000</v>
      </c>
      <c r="M96" s="64" t="s">
        <v>180</v>
      </c>
      <c r="N96" s="64" t="s">
        <v>168</v>
      </c>
    </row>
    <row r="97" spans="1:14">
      <c r="A97" s="62"/>
      <c r="B97" s="63"/>
      <c r="C97" s="63"/>
      <c r="D97" s="63"/>
      <c r="E97" s="63"/>
      <c r="G97" s="64" t="s">
        <v>94</v>
      </c>
      <c r="H97" s="65">
        <v>42590000</v>
      </c>
      <c r="I97" s="66" t="s">
        <v>91</v>
      </c>
      <c r="J97" s="65">
        <v>30708100</v>
      </c>
      <c r="K97" s="64" t="s">
        <v>39</v>
      </c>
      <c r="L97" s="65">
        <v>20708000</v>
      </c>
      <c r="M97" s="64" t="s">
        <v>180</v>
      </c>
      <c r="N97" s="64" t="s">
        <v>193</v>
      </c>
    </row>
    <row r="98" spans="1:14">
      <c r="A98" s="62"/>
      <c r="B98" s="63"/>
      <c r="C98" s="63"/>
      <c r="D98" s="63"/>
      <c r="E98" s="63"/>
      <c r="G98" s="64" t="s">
        <v>95</v>
      </c>
      <c r="H98" s="65">
        <v>42600000</v>
      </c>
      <c r="I98" s="66" t="s">
        <v>91</v>
      </c>
      <c r="J98" s="65">
        <v>30708100</v>
      </c>
      <c r="K98" s="64" t="s">
        <v>39</v>
      </c>
      <c r="L98" s="65">
        <v>20708000</v>
      </c>
      <c r="M98" s="64" t="s">
        <v>180</v>
      </c>
      <c r="N98" s="64" t="s">
        <v>170</v>
      </c>
    </row>
    <row r="99" spans="1:14">
      <c r="A99" s="62"/>
      <c r="B99" s="63"/>
      <c r="C99" s="63"/>
      <c r="D99" s="63"/>
      <c r="E99" s="63"/>
      <c r="G99" s="64" t="s">
        <v>96</v>
      </c>
      <c r="H99" s="65">
        <v>42610000</v>
      </c>
      <c r="I99" s="66" t="s">
        <v>91</v>
      </c>
      <c r="J99" s="65">
        <v>30708100</v>
      </c>
      <c r="K99" s="64" t="s">
        <v>39</v>
      </c>
      <c r="L99" s="65">
        <v>20708000</v>
      </c>
      <c r="M99" s="64" t="s">
        <v>180</v>
      </c>
      <c r="N99" s="64" t="s">
        <v>168</v>
      </c>
    </row>
    <row r="100" spans="1:14">
      <c r="A100" s="62"/>
      <c r="B100" s="63"/>
      <c r="C100" s="63"/>
      <c r="D100" s="63"/>
      <c r="E100" s="63"/>
      <c r="G100" s="64" t="s">
        <v>98</v>
      </c>
      <c r="H100" s="65">
        <v>42620000</v>
      </c>
      <c r="I100" s="66" t="s">
        <v>97</v>
      </c>
      <c r="J100" s="65">
        <v>30708110</v>
      </c>
      <c r="K100" s="64" t="s">
        <v>39</v>
      </c>
      <c r="L100" s="65">
        <v>20708000</v>
      </c>
      <c r="M100" s="64" t="s">
        <v>180</v>
      </c>
      <c r="N100" s="64" t="s">
        <v>168</v>
      </c>
    </row>
    <row r="101" spans="1:14">
      <c r="A101" s="62"/>
      <c r="B101" s="63"/>
      <c r="C101" s="63"/>
      <c r="D101" s="63"/>
      <c r="E101" s="63"/>
      <c r="G101" s="64" t="s">
        <v>99</v>
      </c>
      <c r="H101" s="65">
        <v>42640000</v>
      </c>
      <c r="I101" s="66" t="s">
        <v>97</v>
      </c>
      <c r="J101" s="65">
        <v>30708110</v>
      </c>
      <c r="K101" s="64" t="s">
        <v>39</v>
      </c>
      <c r="L101" s="65">
        <v>20708000</v>
      </c>
      <c r="M101" s="64" t="s">
        <v>180</v>
      </c>
      <c r="N101" s="64" t="s">
        <v>166</v>
      </c>
    </row>
    <row r="102" spans="1:14">
      <c r="A102" s="62"/>
      <c r="B102" s="63"/>
      <c r="C102" s="63"/>
      <c r="D102" s="63"/>
      <c r="E102" s="63"/>
      <c r="G102" s="64" t="s">
        <v>99</v>
      </c>
      <c r="H102" s="65">
        <v>42640000</v>
      </c>
      <c r="I102" s="66" t="s">
        <v>97</v>
      </c>
      <c r="J102" s="65">
        <v>30708110</v>
      </c>
      <c r="K102" s="64" t="s">
        <v>39</v>
      </c>
      <c r="L102" s="65">
        <v>20708000</v>
      </c>
      <c r="M102" s="64" t="s">
        <v>180</v>
      </c>
      <c r="N102" s="64" t="s">
        <v>170</v>
      </c>
    </row>
    <row r="103" spans="1:14">
      <c r="A103" s="62"/>
      <c r="B103" s="63"/>
      <c r="C103" s="63"/>
      <c r="D103" s="63"/>
      <c r="E103" s="63"/>
      <c r="G103" s="64" t="s">
        <v>53</v>
      </c>
      <c r="H103" s="65">
        <v>42650000</v>
      </c>
      <c r="I103" s="66" t="s">
        <v>97</v>
      </c>
      <c r="J103" s="65">
        <v>30708110</v>
      </c>
      <c r="K103" s="64" t="s">
        <v>39</v>
      </c>
      <c r="L103" s="65">
        <v>20708000</v>
      </c>
      <c r="M103" s="64" t="s">
        <v>180</v>
      </c>
      <c r="N103" s="64" t="s">
        <v>166</v>
      </c>
    </row>
    <row r="104" spans="1:14">
      <c r="A104" s="62"/>
      <c r="B104" s="63"/>
      <c r="C104" s="63"/>
      <c r="D104" s="63"/>
      <c r="E104" s="63"/>
      <c r="G104" s="64" t="s">
        <v>101</v>
      </c>
      <c r="H104" s="65">
        <v>42660000</v>
      </c>
      <c r="I104" s="66" t="s">
        <v>100</v>
      </c>
      <c r="J104" s="65">
        <v>30708120</v>
      </c>
      <c r="K104" s="64" t="s">
        <v>39</v>
      </c>
      <c r="L104" s="65">
        <v>20708000</v>
      </c>
      <c r="M104" s="64" t="s">
        <v>181</v>
      </c>
      <c r="N104" s="64" t="s">
        <v>170</v>
      </c>
    </row>
    <row r="105" spans="1:14">
      <c r="A105" s="62"/>
      <c r="B105" s="63"/>
      <c r="C105" s="63"/>
      <c r="D105" s="63"/>
      <c r="E105" s="63"/>
      <c r="G105" s="64" t="s">
        <v>102</v>
      </c>
      <c r="H105" s="65">
        <v>42670000</v>
      </c>
      <c r="I105" s="66" t="s">
        <v>100</v>
      </c>
      <c r="J105" s="65">
        <v>30708120</v>
      </c>
      <c r="K105" s="64" t="s">
        <v>39</v>
      </c>
      <c r="L105" s="65">
        <v>20708000</v>
      </c>
      <c r="M105" s="64" t="s">
        <v>181</v>
      </c>
      <c r="N105" s="64" t="s">
        <v>168</v>
      </c>
    </row>
    <row r="106" spans="1:14">
      <c r="A106" s="62"/>
      <c r="B106" s="63"/>
      <c r="C106" s="63"/>
      <c r="D106" s="63"/>
      <c r="E106" s="63"/>
      <c r="G106" s="64" t="s">
        <v>103</v>
      </c>
      <c r="H106" s="65">
        <v>42680000</v>
      </c>
      <c r="I106" s="66" t="s">
        <v>100</v>
      </c>
      <c r="J106" s="65">
        <v>30708120</v>
      </c>
      <c r="K106" s="64" t="s">
        <v>39</v>
      </c>
      <c r="L106" s="65">
        <v>20708000</v>
      </c>
      <c r="M106" s="64" t="s">
        <v>181</v>
      </c>
      <c r="N106" s="64" t="s">
        <v>170</v>
      </c>
    </row>
    <row r="107" spans="1:14">
      <c r="A107" s="62"/>
      <c r="B107" s="63"/>
      <c r="C107" s="63"/>
      <c r="D107" s="63"/>
      <c r="E107" s="63"/>
      <c r="G107" s="64" t="s">
        <v>105</v>
      </c>
      <c r="H107" s="65">
        <v>42690000</v>
      </c>
      <c r="I107" s="66" t="s">
        <v>104</v>
      </c>
      <c r="J107" s="65">
        <v>30708130</v>
      </c>
      <c r="K107" s="64" t="s">
        <v>39</v>
      </c>
      <c r="L107" s="65">
        <v>20708000</v>
      </c>
      <c r="M107" s="64" t="s">
        <v>182</v>
      </c>
      <c r="N107" s="64" t="s">
        <v>170</v>
      </c>
    </row>
    <row r="108" spans="1:14">
      <c r="A108" s="62"/>
      <c r="B108" s="63"/>
      <c r="C108" s="63"/>
      <c r="D108" s="63"/>
      <c r="E108" s="63"/>
      <c r="G108" s="64" t="s">
        <v>107</v>
      </c>
      <c r="H108" s="65">
        <v>42700000</v>
      </c>
      <c r="I108" s="66" t="s">
        <v>104</v>
      </c>
      <c r="J108" s="65">
        <v>30708130</v>
      </c>
      <c r="K108" s="64" t="s">
        <v>39</v>
      </c>
      <c r="L108" s="65">
        <v>20708000</v>
      </c>
      <c r="M108" s="64" t="s">
        <v>182</v>
      </c>
      <c r="N108" s="64" t="s">
        <v>170</v>
      </c>
    </row>
    <row r="109" spans="1:14">
      <c r="A109" s="62"/>
      <c r="B109" s="63"/>
      <c r="C109" s="63"/>
      <c r="D109" s="63"/>
      <c r="E109" s="63"/>
      <c r="G109" s="64" t="s">
        <v>108</v>
      </c>
      <c r="H109" s="65">
        <v>42710000</v>
      </c>
      <c r="I109" s="66" t="s">
        <v>104</v>
      </c>
      <c r="J109" s="65">
        <v>30708130</v>
      </c>
      <c r="K109" s="64" t="s">
        <v>39</v>
      </c>
      <c r="L109" s="65">
        <v>20708000</v>
      </c>
      <c r="M109" s="64" t="s">
        <v>182</v>
      </c>
      <c r="N109" s="64" t="s">
        <v>166</v>
      </c>
    </row>
    <row r="110" spans="1:14">
      <c r="A110" s="62"/>
      <c r="B110" s="63"/>
      <c r="C110" s="63"/>
      <c r="D110" s="63"/>
      <c r="E110" s="63"/>
      <c r="G110" s="64" t="s">
        <v>109</v>
      </c>
      <c r="H110" s="65">
        <v>42720000</v>
      </c>
      <c r="I110" s="66" t="s">
        <v>104</v>
      </c>
      <c r="J110" s="65">
        <v>30708130</v>
      </c>
      <c r="K110" s="64" t="s">
        <v>39</v>
      </c>
      <c r="L110" s="65">
        <v>20708000</v>
      </c>
      <c r="M110" s="64" t="s">
        <v>182</v>
      </c>
      <c r="N110" s="64" t="s">
        <v>166</v>
      </c>
    </row>
    <row r="111" spans="1:14">
      <c r="A111" s="62"/>
      <c r="B111" s="63"/>
      <c r="C111" s="63"/>
      <c r="D111" s="63"/>
      <c r="E111" s="63"/>
      <c r="G111" s="64" t="s">
        <v>110</v>
      </c>
      <c r="H111" s="65">
        <v>42730000</v>
      </c>
      <c r="I111" s="66" t="s">
        <v>104</v>
      </c>
      <c r="J111" s="65">
        <v>30708130</v>
      </c>
      <c r="K111" s="64" t="s">
        <v>39</v>
      </c>
      <c r="L111" s="65">
        <v>20708000</v>
      </c>
      <c r="M111" s="64" t="s">
        <v>182</v>
      </c>
      <c r="N111" s="64" t="s">
        <v>170</v>
      </c>
    </row>
    <row r="112" spans="1:14">
      <c r="A112" s="62"/>
      <c r="B112" s="63"/>
      <c r="C112" s="63"/>
      <c r="D112" s="63"/>
      <c r="E112" s="63"/>
      <c r="G112" s="64" t="s">
        <v>111</v>
      </c>
      <c r="H112" s="65">
        <v>42740000</v>
      </c>
      <c r="I112" s="66" t="s">
        <v>104</v>
      </c>
      <c r="J112" s="65">
        <v>30708130</v>
      </c>
      <c r="K112" s="64" t="s">
        <v>39</v>
      </c>
      <c r="L112" s="65">
        <v>20708000</v>
      </c>
      <c r="M112" s="64" t="s">
        <v>182</v>
      </c>
      <c r="N112" s="64" t="s">
        <v>170</v>
      </c>
    </row>
    <row r="113" spans="1:14">
      <c r="A113" s="62"/>
      <c r="B113" s="63"/>
      <c r="C113" s="63"/>
      <c r="D113" s="63"/>
      <c r="E113" s="63"/>
      <c r="G113" s="64" t="s">
        <v>112</v>
      </c>
      <c r="H113" s="65">
        <v>42750000</v>
      </c>
      <c r="I113" s="66" t="s">
        <v>104</v>
      </c>
      <c r="J113" s="65">
        <v>30708130</v>
      </c>
      <c r="K113" s="64" t="s">
        <v>39</v>
      </c>
      <c r="L113" s="65">
        <v>20708000</v>
      </c>
      <c r="M113" s="64" t="s">
        <v>182</v>
      </c>
      <c r="N113" s="64" t="s">
        <v>193</v>
      </c>
    </row>
    <row r="114" spans="1:14">
      <c r="A114" s="62"/>
      <c r="B114" s="63"/>
      <c r="C114" s="63"/>
      <c r="D114" s="63"/>
      <c r="E114" s="63"/>
      <c r="G114" s="64" t="s">
        <v>113</v>
      </c>
      <c r="H114" s="65">
        <v>42760000</v>
      </c>
      <c r="I114" s="66" t="s">
        <v>113</v>
      </c>
      <c r="J114" s="65">
        <v>30708140</v>
      </c>
      <c r="K114" s="64" t="s">
        <v>39</v>
      </c>
      <c r="L114" s="65">
        <v>20708000</v>
      </c>
      <c r="M114" s="64" t="s">
        <v>183</v>
      </c>
      <c r="N114" s="64" t="s">
        <v>193</v>
      </c>
    </row>
    <row r="115" spans="1:14">
      <c r="A115" s="62"/>
      <c r="B115" s="63"/>
      <c r="C115" s="63"/>
      <c r="D115" s="63"/>
      <c r="E115" s="63"/>
      <c r="G115" s="64" t="s">
        <v>106</v>
      </c>
      <c r="H115" s="65">
        <v>42770000</v>
      </c>
      <c r="I115" s="66" t="s">
        <v>113</v>
      </c>
      <c r="J115" s="65">
        <v>30708140</v>
      </c>
      <c r="K115" s="64" t="s">
        <v>39</v>
      </c>
      <c r="L115" s="65">
        <v>20708000</v>
      </c>
      <c r="M115" s="64" t="s">
        <v>183</v>
      </c>
      <c r="N115" s="64" t="s">
        <v>193</v>
      </c>
    </row>
    <row r="116" spans="1:14">
      <c r="A116" s="62"/>
      <c r="B116" s="63"/>
      <c r="C116" s="63"/>
      <c r="D116" s="63"/>
      <c r="E116" s="63"/>
      <c r="G116" s="64" t="s">
        <v>116</v>
      </c>
      <c r="H116" s="65">
        <v>42780000</v>
      </c>
      <c r="I116" s="66" t="s">
        <v>115</v>
      </c>
      <c r="J116" s="65">
        <v>30709010</v>
      </c>
      <c r="K116" s="64" t="s">
        <v>114</v>
      </c>
      <c r="L116" s="65">
        <v>20709000</v>
      </c>
      <c r="M116" s="64" t="s">
        <v>184</v>
      </c>
      <c r="N116" s="64" t="s">
        <v>168</v>
      </c>
    </row>
    <row r="117" spans="1:14">
      <c r="A117" s="62"/>
      <c r="B117" s="63"/>
      <c r="C117" s="63"/>
      <c r="D117" s="63"/>
      <c r="E117" s="63"/>
      <c r="G117" s="64" t="s">
        <v>117</v>
      </c>
      <c r="H117" s="65">
        <v>42800000</v>
      </c>
      <c r="I117" s="66" t="s">
        <v>115</v>
      </c>
      <c r="J117" s="65">
        <v>30709010</v>
      </c>
      <c r="K117" s="64" t="s">
        <v>114</v>
      </c>
      <c r="L117" s="65">
        <v>20709000</v>
      </c>
      <c r="M117" s="64" t="s">
        <v>184</v>
      </c>
      <c r="N117" s="64" t="s">
        <v>193</v>
      </c>
    </row>
    <row r="118" spans="1:14">
      <c r="A118" s="62"/>
      <c r="B118" s="63"/>
      <c r="C118" s="63"/>
      <c r="D118" s="63"/>
      <c r="E118" s="63"/>
      <c r="G118" s="64" t="s">
        <v>118</v>
      </c>
      <c r="H118" s="65">
        <v>42810000</v>
      </c>
      <c r="I118" s="66" t="s">
        <v>115</v>
      </c>
      <c r="J118" s="65">
        <v>30709010</v>
      </c>
      <c r="K118" s="64" t="s">
        <v>114</v>
      </c>
      <c r="L118" s="65">
        <v>20709000</v>
      </c>
      <c r="M118" s="64" t="s">
        <v>184</v>
      </c>
      <c r="N118" s="64" t="s">
        <v>170</v>
      </c>
    </row>
    <row r="119" spans="1:14">
      <c r="A119" s="62"/>
      <c r="B119" s="63"/>
      <c r="C119" s="63"/>
      <c r="D119" s="63"/>
      <c r="E119" s="63"/>
      <c r="G119" s="64" t="s">
        <v>119</v>
      </c>
      <c r="H119" s="65">
        <v>42820000</v>
      </c>
      <c r="I119" s="66" t="s">
        <v>115</v>
      </c>
      <c r="J119" s="65">
        <v>30709010</v>
      </c>
      <c r="K119" s="64" t="s">
        <v>114</v>
      </c>
      <c r="L119" s="65">
        <v>20709000</v>
      </c>
      <c r="M119" s="64" t="s">
        <v>184</v>
      </c>
      <c r="N119" s="64" t="s">
        <v>170</v>
      </c>
    </row>
    <row r="120" spans="1:14">
      <c r="A120" s="62"/>
      <c r="B120" s="63"/>
      <c r="C120" s="63"/>
      <c r="D120" s="63"/>
      <c r="E120" s="63"/>
      <c r="G120" s="64" t="s">
        <v>396</v>
      </c>
      <c r="H120" s="65">
        <v>42790000</v>
      </c>
      <c r="I120" s="66" t="s">
        <v>115</v>
      </c>
      <c r="J120" s="65">
        <v>30709010</v>
      </c>
      <c r="K120" s="64" t="s">
        <v>114</v>
      </c>
      <c r="L120" s="65">
        <v>20709000</v>
      </c>
      <c r="M120" s="64" t="s">
        <v>184</v>
      </c>
      <c r="N120" s="64" t="s">
        <v>166</v>
      </c>
    </row>
    <row r="121" spans="1:14">
      <c r="A121" s="62"/>
      <c r="B121" s="63"/>
      <c r="C121" s="63"/>
      <c r="D121" s="63"/>
      <c r="E121" s="63"/>
      <c r="G121" s="64" t="s">
        <v>121</v>
      </c>
      <c r="H121" s="65">
        <v>42840000</v>
      </c>
      <c r="I121" s="66" t="s">
        <v>120</v>
      </c>
      <c r="J121" s="65">
        <v>30709020</v>
      </c>
      <c r="K121" s="64" t="s">
        <v>114</v>
      </c>
      <c r="L121" s="65">
        <v>20709000</v>
      </c>
      <c r="M121" s="64" t="s">
        <v>184</v>
      </c>
      <c r="N121" s="64" t="s">
        <v>166</v>
      </c>
    </row>
    <row r="122" spans="1:14">
      <c r="A122" s="62"/>
      <c r="B122" s="63"/>
      <c r="C122" s="63"/>
      <c r="D122" s="63"/>
      <c r="E122" s="63"/>
      <c r="G122" s="64" t="s">
        <v>121</v>
      </c>
      <c r="H122" s="65">
        <v>42840000</v>
      </c>
      <c r="I122" s="66" t="s">
        <v>120</v>
      </c>
      <c r="J122" s="65">
        <v>30709020</v>
      </c>
      <c r="K122" s="64" t="s">
        <v>114</v>
      </c>
      <c r="L122" s="65">
        <v>20709000</v>
      </c>
      <c r="M122" s="64" t="s">
        <v>184</v>
      </c>
      <c r="N122" s="64" t="s">
        <v>170</v>
      </c>
    </row>
    <row r="123" spans="1:14">
      <c r="A123" s="62"/>
      <c r="B123" s="63"/>
      <c r="C123" s="63"/>
      <c r="D123" s="63"/>
      <c r="E123" s="63"/>
      <c r="G123" s="64" t="s">
        <v>121</v>
      </c>
      <c r="H123" s="65">
        <v>42840000</v>
      </c>
      <c r="I123" s="66" t="s">
        <v>120</v>
      </c>
      <c r="J123" s="65">
        <v>30709020</v>
      </c>
      <c r="K123" s="64" t="s">
        <v>114</v>
      </c>
      <c r="L123" s="65">
        <v>20709000</v>
      </c>
      <c r="M123" s="64" t="s">
        <v>184</v>
      </c>
      <c r="N123" s="64" t="s">
        <v>193</v>
      </c>
    </row>
    <row r="124" spans="1:14">
      <c r="A124" s="62"/>
      <c r="B124" s="63"/>
      <c r="C124" s="63"/>
      <c r="D124" s="63"/>
      <c r="E124" s="63"/>
      <c r="G124" s="64" t="s">
        <v>122</v>
      </c>
      <c r="H124" s="65">
        <v>42850000</v>
      </c>
      <c r="I124" s="66" t="s">
        <v>120</v>
      </c>
      <c r="J124" s="65">
        <v>30709020</v>
      </c>
      <c r="K124" s="64" t="s">
        <v>114</v>
      </c>
      <c r="L124" s="65">
        <v>20709000</v>
      </c>
      <c r="M124" s="64" t="s">
        <v>184</v>
      </c>
      <c r="N124" s="64" t="s">
        <v>166</v>
      </c>
    </row>
    <row r="125" spans="1:14">
      <c r="A125" s="62"/>
      <c r="B125" s="63"/>
      <c r="C125" s="63"/>
      <c r="D125" s="63"/>
      <c r="E125" s="63"/>
      <c r="G125" s="64" t="s">
        <v>122</v>
      </c>
      <c r="H125" s="65">
        <v>42850000</v>
      </c>
      <c r="I125" s="66" t="s">
        <v>120</v>
      </c>
      <c r="J125" s="65">
        <v>30709020</v>
      </c>
      <c r="K125" s="64" t="s">
        <v>114</v>
      </c>
      <c r="L125" s="65">
        <v>20709000</v>
      </c>
      <c r="M125" s="64" t="s">
        <v>184</v>
      </c>
      <c r="N125" s="64" t="s">
        <v>170</v>
      </c>
    </row>
    <row r="126" spans="1:14">
      <c r="A126" s="62"/>
      <c r="B126" s="63"/>
      <c r="C126" s="63"/>
      <c r="D126" s="63"/>
      <c r="E126" s="63"/>
      <c r="G126" s="64" t="s">
        <v>122</v>
      </c>
      <c r="H126" s="65">
        <v>42850000</v>
      </c>
      <c r="I126" s="66" t="s">
        <v>120</v>
      </c>
      <c r="J126" s="65">
        <v>30709020</v>
      </c>
      <c r="K126" s="64" t="s">
        <v>114</v>
      </c>
      <c r="L126" s="65">
        <v>20709000</v>
      </c>
      <c r="M126" s="64" t="s">
        <v>184</v>
      </c>
      <c r="N126" s="64" t="s">
        <v>193</v>
      </c>
    </row>
    <row r="127" spans="1:14">
      <c r="A127" s="62"/>
      <c r="B127" s="63"/>
      <c r="C127" s="63"/>
      <c r="D127" s="63"/>
      <c r="E127" s="63"/>
      <c r="G127" s="64" t="s">
        <v>123</v>
      </c>
      <c r="H127" s="65">
        <v>42860000</v>
      </c>
      <c r="I127" s="66" t="s">
        <v>120</v>
      </c>
      <c r="J127" s="65">
        <v>30709020</v>
      </c>
      <c r="K127" s="64" t="s">
        <v>114</v>
      </c>
      <c r="L127" s="65">
        <v>20709000</v>
      </c>
      <c r="M127" s="64" t="s">
        <v>184</v>
      </c>
      <c r="N127" s="64" t="s">
        <v>166</v>
      </c>
    </row>
    <row r="128" spans="1:14">
      <c r="A128" s="62"/>
      <c r="B128" s="63"/>
      <c r="C128" s="63"/>
      <c r="D128" s="63"/>
      <c r="E128" s="63"/>
      <c r="G128" s="64" t="s">
        <v>123</v>
      </c>
      <c r="H128" s="65">
        <v>42860000</v>
      </c>
      <c r="I128" s="66" t="s">
        <v>120</v>
      </c>
      <c r="J128" s="65">
        <v>30709020</v>
      </c>
      <c r="K128" s="64" t="s">
        <v>114</v>
      </c>
      <c r="L128" s="65">
        <v>20709000</v>
      </c>
      <c r="M128" s="64" t="s">
        <v>184</v>
      </c>
      <c r="N128" s="64" t="s">
        <v>170</v>
      </c>
    </row>
    <row r="129" spans="1:17">
      <c r="A129" s="62"/>
      <c r="B129" s="63"/>
      <c r="C129" s="63"/>
      <c r="D129" s="63"/>
      <c r="E129" s="63"/>
      <c r="G129" s="64" t="s">
        <v>123</v>
      </c>
      <c r="H129" s="65">
        <v>42860000</v>
      </c>
      <c r="I129" s="66" t="s">
        <v>120</v>
      </c>
      <c r="J129" s="65">
        <v>30709020</v>
      </c>
      <c r="K129" s="64" t="s">
        <v>114</v>
      </c>
      <c r="L129" s="65">
        <v>20709000</v>
      </c>
      <c r="M129" s="64" t="s">
        <v>184</v>
      </c>
      <c r="N129" s="64" t="s">
        <v>193</v>
      </c>
    </row>
    <row r="130" spans="1:17">
      <c r="A130" s="62"/>
      <c r="B130" s="63"/>
      <c r="C130" s="63"/>
      <c r="D130" s="63"/>
      <c r="E130" s="63"/>
      <c r="G130" s="64" t="s">
        <v>124</v>
      </c>
      <c r="H130" s="65">
        <v>42870000</v>
      </c>
      <c r="I130" s="66" t="s">
        <v>120</v>
      </c>
      <c r="J130" s="65">
        <v>30709020</v>
      </c>
      <c r="K130" s="64" t="s">
        <v>114</v>
      </c>
      <c r="L130" s="65">
        <v>20709000</v>
      </c>
      <c r="M130" s="64" t="s">
        <v>184</v>
      </c>
      <c r="N130" s="64" t="s">
        <v>166</v>
      </c>
    </row>
    <row r="131" spans="1:17">
      <c r="A131" s="62"/>
      <c r="B131" s="63"/>
      <c r="C131" s="63"/>
      <c r="D131" s="63"/>
      <c r="E131" s="63"/>
      <c r="G131" s="64" t="s">
        <v>124</v>
      </c>
      <c r="H131" s="65">
        <v>42870000</v>
      </c>
      <c r="I131" s="66" t="s">
        <v>120</v>
      </c>
      <c r="J131" s="65">
        <v>30709020</v>
      </c>
      <c r="K131" s="64" t="s">
        <v>114</v>
      </c>
      <c r="L131" s="65">
        <v>20709000</v>
      </c>
      <c r="M131" s="64" t="s">
        <v>184</v>
      </c>
      <c r="N131" s="64" t="s">
        <v>170</v>
      </c>
    </row>
    <row r="132" spans="1:17">
      <c r="A132" s="62"/>
      <c r="B132" s="63"/>
      <c r="C132" s="63"/>
      <c r="D132" s="63"/>
      <c r="E132" s="63"/>
      <c r="G132" s="64" t="s">
        <v>124</v>
      </c>
      <c r="H132" s="65">
        <v>42870000</v>
      </c>
      <c r="I132" s="66" t="s">
        <v>120</v>
      </c>
      <c r="J132" s="65">
        <v>30709020</v>
      </c>
      <c r="K132" s="64" t="s">
        <v>114</v>
      </c>
      <c r="L132" s="65">
        <v>20709000</v>
      </c>
      <c r="M132" s="64" t="s">
        <v>184</v>
      </c>
      <c r="N132" s="64" t="s">
        <v>193</v>
      </c>
    </row>
    <row r="133" spans="1:17">
      <c r="A133" s="62"/>
      <c r="B133" s="63"/>
      <c r="C133" s="63"/>
      <c r="D133" s="63"/>
      <c r="E133" s="63"/>
      <c r="G133" s="64" t="s">
        <v>125</v>
      </c>
      <c r="H133" s="65">
        <v>42880000</v>
      </c>
      <c r="I133" s="66" t="s">
        <v>120</v>
      </c>
      <c r="J133" s="65">
        <v>30709020</v>
      </c>
      <c r="K133" s="64" t="s">
        <v>114</v>
      </c>
      <c r="L133" s="65">
        <v>20709000</v>
      </c>
      <c r="M133" s="64" t="s">
        <v>184</v>
      </c>
      <c r="N133" s="64" t="s">
        <v>193</v>
      </c>
    </row>
    <row r="134" spans="1:17">
      <c r="A134" s="62"/>
      <c r="B134" s="63"/>
      <c r="C134" s="63"/>
      <c r="D134" s="63"/>
      <c r="E134" s="63"/>
      <c r="G134" s="64" t="s">
        <v>126</v>
      </c>
      <c r="H134" s="65">
        <v>42890000</v>
      </c>
      <c r="I134" s="66" t="s">
        <v>120</v>
      </c>
      <c r="J134" s="65">
        <v>30709020</v>
      </c>
      <c r="K134" s="64" t="s">
        <v>114</v>
      </c>
      <c r="L134" s="65">
        <v>20709000</v>
      </c>
      <c r="M134" s="64" t="s">
        <v>184</v>
      </c>
      <c r="N134" s="64" t="s">
        <v>166</v>
      </c>
    </row>
    <row r="135" spans="1:17">
      <c r="A135" s="62"/>
      <c r="B135" s="63"/>
      <c r="C135" s="63"/>
      <c r="D135" s="63"/>
      <c r="E135" s="63"/>
      <c r="G135" s="64" t="s">
        <v>126</v>
      </c>
      <c r="H135" s="65">
        <v>42890000</v>
      </c>
      <c r="I135" s="66" t="s">
        <v>120</v>
      </c>
      <c r="J135" s="65">
        <v>30709020</v>
      </c>
      <c r="K135" s="64" t="s">
        <v>114</v>
      </c>
      <c r="L135" s="65">
        <v>20709000</v>
      </c>
      <c r="M135" s="64" t="s">
        <v>184</v>
      </c>
      <c r="N135" s="64" t="s">
        <v>170</v>
      </c>
    </row>
    <row r="136" spans="1:17">
      <c r="A136" s="62"/>
      <c r="B136" s="63"/>
      <c r="C136" s="63"/>
      <c r="D136" s="63"/>
      <c r="E136" s="63"/>
      <c r="G136" s="64" t="s">
        <v>126</v>
      </c>
      <c r="H136" s="65">
        <v>42890000</v>
      </c>
      <c r="I136" s="66" t="s">
        <v>120</v>
      </c>
      <c r="J136" s="65">
        <v>30709020</v>
      </c>
      <c r="K136" s="64" t="s">
        <v>114</v>
      </c>
      <c r="L136" s="65">
        <v>20709000</v>
      </c>
      <c r="M136" s="64" t="s">
        <v>184</v>
      </c>
      <c r="N136" s="64" t="s">
        <v>193</v>
      </c>
    </row>
    <row r="137" spans="1:17">
      <c r="A137" s="62"/>
      <c r="B137" s="63"/>
      <c r="C137" s="63"/>
      <c r="D137" s="63"/>
      <c r="E137" s="63"/>
      <c r="G137" s="64" t="s">
        <v>127</v>
      </c>
      <c r="H137" s="65">
        <v>42900000</v>
      </c>
      <c r="I137" s="66" t="s">
        <v>120</v>
      </c>
      <c r="J137" s="65">
        <v>30709020</v>
      </c>
      <c r="K137" s="64" t="s">
        <v>114</v>
      </c>
      <c r="L137" s="65">
        <v>20709000</v>
      </c>
      <c r="M137" s="64" t="s">
        <v>184</v>
      </c>
      <c r="N137" s="64" t="s">
        <v>166</v>
      </c>
    </row>
    <row r="138" spans="1:17">
      <c r="A138" s="62"/>
      <c r="B138" s="63"/>
      <c r="C138" s="63"/>
      <c r="D138" s="63"/>
      <c r="E138" s="63"/>
      <c r="G138" s="64" t="s">
        <v>127</v>
      </c>
      <c r="H138" s="65">
        <v>42900000</v>
      </c>
      <c r="I138" s="66" t="s">
        <v>120</v>
      </c>
      <c r="J138" s="65">
        <v>30709020</v>
      </c>
      <c r="K138" s="64" t="s">
        <v>114</v>
      </c>
      <c r="L138" s="65">
        <v>20709000</v>
      </c>
      <c r="M138" s="64" t="s">
        <v>184</v>
      </c>
      <c r="N138" s="64" t="s">
        <v>170</v>
      </c>
    </row>
    <row r="139" spans="1:17">
      <c r="A139" s="62"/>
      <c r="B139" s="63"/>
      <c r="C139" s="63"/>
      <c r="D139" s="63"/>
      <c r="E139" s="63"/>
      <c r="G139" s="64" t="s">
        <v>127</v>
      </c>
      <c r="H139" s="65">
        <v>42900000</v>
      </c>
      <c r="I139" s="66" t="s">
        <v>120</v>
      </c>
      <c r="J139" s="65">
        <v>30709020</v>
      </c>
      <c r="K139" s="64" t="s">
        <v>114</v>
      </c>
      <c r="L139" s="65">
        <v>20709000</v>
      </c>
      <c r="M139" s="64" t="s">
        <v>184</v>
      </c>
      <c r="N139" s="64" t="s">
        <v>193</v>
      </c>
    </row>
    <row r="140" spans="1:17">
      <c r="A140" s="62"/>
      <c r="B140" s="63"/>
      <c r="C140" s="63"/>
      <c r="D140" s="63"/>
      <c r="E140" s="63"/>
      <c r="G140" s="64" t="s">
        <v>128</v>
      </c>
      <c r="H140" s="65">
        <v>42910000</v>
      </c>
      <c r="I140" s="66" t="s">
        <v>120</v>
      </c>
      <c r="J140" s="65">
        <v>30709020</v>
      </c>
      <c r="K140" s="64" t="s">
        <v>114</v>
      </c>
      <c r="L140" s="65">
        <v>20709000</v>
      </c>
      <c r="M140" s="64" t="s">
        <v>184</v>
      </c>
      <c r="N140" s="64" t="s">
        <v>168</v>
      </c>
    </row>
    <row r="141" spans="1:17">
      <c r="A141" s="62"/>
      <c r="B141" s="63"/>
      <c r="C141" s="63"/>
      <c r="D141" s="63"/>
      <c r="E141" s="63"/>
      <c r="G141" s="64" t="s">
        <v>128</v>
      </c>
      <c r="H141" s="65">
        <v>42910000</v>
      </c>
      <c r="I141" s="66" t="s">
        <v>120</v>
      </c>
      <c r="J141" s="65">
        <v>30709020</v>
      </c>
      <c r="K141" s="64" t="s">
        <v>114</v>
      </c>
      <c r="L141" s="65">
        <v>20709000</v>
      </c>
      <c r="M141" s="64" t="s">
        <v>184</v>
      </c>
      <c r="N141" s="64" t="s">
        <v>170</v>
      </c>
      <c r="Q141" s="57"/>
    </row>
    <row r="142" spans="1:17">
      <c r="A142" s="62"/>
      <c r="B142" s="63"/>
      <c r="C142" s="63"/>
      <c r="D142" s="63"/>
      <c r="E142" s="63"/>
      <c r="G142" s="64" t="s">
        <v>128</v>
      </c>
      <c r="H142" s="65">
        <v>42910000</v>
      </c>
      <c r="I142" s="66" t="s">
        <v>120</v>
      </c>
      <c r="J142" s="65">
        <v>30709020</v>
      </c>
      <c r="K142" s="64" t="s">
        <v>114</v>
      </c>
      <c r="L142" s="65">
        <v>20709000</v>
      </c>
      <c r="M142" s="64" t="s">
        <v>184</v>
      </c>
      <c r="N142" s="64" t="s">
        <v>193</v>
      </c>
      <c r="Q142" s="57"/>
    </row>
    <row r="143" spans="1:17">
      <c r="A143" s="62"/>
      <c r="B143" s="63"/>
      <c r="C143" s="63"/>
      <c r="D143" s="63"/>
      <c r="E143" s="63"/>
      <c r="G143" s="64" t="s">
        <v>129</v>
      </c>
      <c r="H143" s="65">
        <v>42920000</v>
      </c>
      <c r="I143" s="66" t="s">
        <v>120</v>
      </c>
      <c r="J143" s="65">
        <v>30709020</v>
      </c>
      <c r="K143" s="64" t="s">
        <v>114</v>
      </c>
      <c r="L143" s="65">
        <v>20709000</v>
      </c>
      <c r="M143" s="64" t="s">
        <v>184</v>
      </c>
      <c r="N143" s="64" t="s">
        <v>193</v>
      </c>
      <c r="Q143" s="57"/>
    </row>
    <row r="144" spans="1:17">
      <c r="A144" s="62"/>
      <c r="B144" s="63"/>
      <c r="C144" s="63"/>
      <c r="D144" s="63"/>
      <c r="E144" s="63"/>
      <c r="G144" s="64" t="s">
        <v>130</v>
      </c>
      <c r="H144" s="65">
        <v>42930000</v>
      </c>
      <c r="I144" s="66" t="s">
        <v>120</v>
      </c>
      <c r="J144" s="65">
        <v>30709020</v>
      </c>
      <c r="K144" s="64" t="s">
        <v>114</v>
      </c>
      <c r="L144" s="65">
        <v>20709000</v>
      </c>
      <c r="M144" s="64" t="s">
        <v>184</v>
      </c>
      <c r="N144" s="64" t="s">
        <v>166</v>
      </c>
      <c r="Q144" s="57"/>
    </row>
    <row r="145" spans="7:17">
      <c r="G145" s="64" t="s">
        <v>130</v>
      </c>
      <c r="H145" s="65">
        <v>42930000</v>
      </c>
      <c r="I145" s="66" t="s">
        <v>120</v>
      </c>
      <c r="J145" s="65">
        <v>30709020</v>
      </c>
      <c r="K145" s="64" t="s">
        <v>114</v>
      </c>
      <c r="L145" s="65">
        <v>20709000</v>
      </c>
      <c r="M145" s="64" t="s">
        <v>184</v>
      </c>
      <c r="N145" s="64" t="s">
        <v>170</v>
      </c>
      <c r="Q145" s="57"/>
    </row>
    <row r="146" spans="7:17">
      <c r="G146" s="64" t="s">
        <v>130</v>
      </c>
      <c r="H146" s="65">
        <v>42930000</v>
      </c>
      <c r="I146" s="66" t="s">
        <v>120</v>
      </c>
      <c r="J146" s="65">
        <v>30709020</v>
      </c>
      <c r="K146" s="64" t="s">
        <v>114</v>
      </c>
      <c r="L146" s="65">
        <v>20709000</v>
      </c>
      <c r="M146" s="64" t="s">
        <v>184</v>
      </c>
      <c r="N146" s="64" t="s">
        <v>193</v>
      </c>
      <c r="Q146" s="57"/>
    </row>
    <row r="147" spans="7:17">
      <c r="G147" s="64" t="s">
        <v>131</v>
      </c>
      <c r="H147" s="65">
        <v>42940000</v>
      </c>
      <c r="I147" s="66" t="s">
        <v>120</v>
      </c>
      <c r="J147" s="65">
        <v>30709020</v>
      </c>
      <c r="K147" s="64" t="s">
        <v>114</v>
      </c>
      <c r="L147" s="65">
        <v>20709000</v>
      </c>
      <c r="M147" s="64" t="s">
        <v>184</v>
      </c>
      <c r="N147" s="64" t="s">
        <v>193</v>
      </c>
    </row>
    <row r="148" spans="7:17">
      <c r="G148" s="64" t="s">
        <v>397</v>
      </c>
      <c r="H148" s="65">
        <v>42830000</v>
      </c>
      <c r="I148" s="66" t="s">
        <v>120</v>
      </c>
      <c r="J148" s="65">
        <v>30709020</v>
      </c>
      <c r="K148" s="64" t="s">
        <v>114</v>
      </c>
      <c r="L148" s="65">
        <v>20709000</v>
      </c>
      <c r="M148" s="64" t="s">
        <v>184</v>
      </c>
      <c r="N148" s="64" t="s">
        <v>166</v>
      </c>
    </row>
    <row r="149" spans="7:17">
      <c r="G149" s="64" t="s">
        <v>133</v>
      </c>
      <c r="H149" s="65">
        <v>42950000</v>
      </c>
      <c r="I149" s="66" t="s">
        <v>132</v>
      </c>
      <c r="J149" s="65">
        <v>30709030</v>
      </c>
      <c r="K149" s="64" t="s">
        <v>114</v>
      </c>
      <c r="L149" s="65">
        <v>20709000</v>
      </c>
      <c r="M149" s="64" t="s">
        <v>184</v>
      </c>
      <c r="N149" s="64" t="s">
        <v>193</v>
      </c>
    </row>
    <row r="150" spans="7:17">
      <c r="G150" s="64" t="s">
        <v>134</v>
      </c>
      <c r="H150" s="65">
        <v>42960000</v>
      </c>
      <c r="I150" s="66" t="s">
        <v>132</v>
      </c>
      <c r="J150" s="65">
        <v>30709030</v>
      </c>
      <c r="K150" s="64" t="s">
        <v>114</v>
      </c>
      <c r="L150" s="65">
        <v>20709000</v>
      </c>
      <c r="M150" s="64" t="s">
        <v>184</v>
      </c>
      <c r="N150" s="64" t="s">
        <v>193</v>
      </c>
    </row>
    <row r="151" spans="7:17">
      <c r="G151" s="64" t="s">
        <v>135</v>
      </c>
      <c r="H151" s="65">
        <v>42970000</v>
      </c>
      <c r="I151" s="66" t="s">
        <v>132</v>
      </c>
      <c r="J151" s="65">
        <v>30709030</v>
      </c>
      <c r="K151" s="64" t="s">
        <v>114</v>
      </c>
      <c r="L151" s="65">
        <v>20709000</v>
      </c>
      <c r="M151" s="64" t="s">
        <v>184</v>
      </c>
      <c r="N151" s="64" t="s">
        <v>193</v>
      </c>
    </row>
    <row r="152" spans="7:17">
      <c r="G152" s="64" t="s">
        <v>137</v>
      </c>
      <c r="H152" s="65">
        <v>42990000</v>
      </c>
      <c r="I152" s="66" t="s">
        <v>136</v>
      </c>
      <c r="J152" s="65">
        <v>30709040</v>
      </c>
      <c r="K152" s="64" t="s">
        <v>114</v>
      </c>
      <c r="L152" s="65">
        <v>20709000</v>
      </c>
      <c r="M152" s="64" t="s">
        <v>184</v>
      </c>
      <c r="N152" s="64" t="s">
        <v>193</v>
      </c>
    </row>
    <row r="153" spans="7:17">
      <c r="G153" s="64" t="s">
        <v>138</v>
      </c>
      <c r="H153" s="65">
        <v>43000000</v>
      </c>
      <c r="I153" s="66" t="s">
        <v>136</v>
      </c>
      <c r="J153" s="65">
        <v>30709040</v>
      </c>
      <c r="K153" s="64" t="s">
        <v>114</v>
      </c>
      <c r="L153" s="65">
        <v>20709000</v>
      </c>
      <c r="M153" s="64" t="s">
        <v>184</v>
      </c>
      <c r="N153" s="64" t="s">
        <v>193</v>
      </c>
    </row>
    <row r="154" spans="7:17">
      <c r="G154" s="64" t="s">
        <v>139</v>
      </c>
      <c r="H154" s="65">
        <v>43010000</v>
      </c>
      <c r="I154" s="66" t="s">
        <v>136</v>
      </c>
      <c r="J154" s="65">
        <v>30709040</v>
      </c>
      <c r="K154" s="64" t="s">
        <v>114</v>
      </c>
      <c r="L154" s="65">
        <v>20709000</v>
      </c>
      <c r="M154" s="64" t="s">
        <v>184</v>
      </c>
      <c r="N154" s="64" t="s">
        <v>193</v>
      </c>
    </row>
    <row r="155" spans="7:17">
      <c r="G155" s="64" t="s">
        <v>140</v>
      </c>
      <c r="H155" s="65">
        <v>43020000</v>
      </c>
      <c r="I155" s="66" t="s">
        <v>136</v>
      </c>
      <c r="J155" s="65">
        <v>30709040</v>
      </c>
      <c r="K155" s="64" t="s">
        <v>114</v>
      </c>
      <c r="L155" s="65">
        <v>20709000</v>
      </c>
      <c r="M155" s="64" t="s">
        <v>184</v>
      </c>
      <c r="N155" s="64" t="s">
        <v>193</v>
      </c>
    </row>
    <row r="156" spans="7:17">
      <c r="G156" s="64" t="s">
        <v>142</v>
      </c>
      <c r="H156" s="65">
        <v>43030000</v>
      </c>
      <c r="I156" s="66" t="s">
        <v>141</v>
      </c>
      <c r="J156" s="65">
        <v>30709050</v>
      </c>
      <c r="K156" s="64" t="s">
        <v>114</v>
      </c>
      <c r="L156" s="65">
        <v>20709000</v>
      </c>
      <c r="M156" s="64" t="s">
        <v>184</v>
      </c>
      <c r="N156" s="64" t="s">
        <v>193</v>
      </c>
    </row>
    <row r="157" spans="7:17">
      <c r="G157" s="64" t="s">
        <v>143</v>
      </c>
      <c r="H157" s="65">
        <v>43040000</v>
      </c>
      <c r="I157" s="66" t="s">
        <v>141</v>
      </c>
      <c r="J157" s="65">
        <v>30709050</v>
      </c>
      <c r="K157" s="64" t="s">
        <v>114</v>
      </c>
      <c r="L157" s="65">
        <v>20709000</v>
      </c>
      <c r="M157" s="64" t="s">
        <v>184</v>
      </c>
      <c r="N157" s="64" t="s">
        <v>193</v>
      </c>
    </row>
    <row r="158" spans="7:17">
      <c r="G158" s="64" t="s">
        <v>144</v>
      </c>
      <c r="H158" s="65">
        <v>43050000</v>
      </c>
      <c r="I158" s="66" t="s">
        <v>141</v>
      </c>
      <c r="J158" s="65">
        <v>30709050</v>
      </c>
      <c r="K158" s="64" t="s">
        <v>114</v>
      </c>
      <c r="L158" s="65">
        <v>20709000</v>
      </c>
      <c r="M158" s="64" t="s">
        <v>184</v>
      </c>
      <c r="N158" s="64" t="s">
        <v>193</v>
      </c>
    </row>
    <row r="159" spans="7:17">
      <c r="G159" s="64" t="s">
        <v>145</v>
      </c>
      <c r="H159" s="65">
        <v>43060000</v>
      </c>
      <c r="I159" s="66" t="s">
        <v>141</v>
      </c>
      <c r="J159" s="65">
        <v>30709050</v>
      </c>
      <c r="K159" s="64" t="s">
        <v>114</v>
      </c>
      <c r="L159" s="65">
        <v>20709000</v>
      </c>
      <c r="M159" s="64" t="s">
        <v>184</v>
      </c>
      <c r="N159" s="64" t="s">
        <v>193</v>
      </c>
    </row>
    <row r="160" spans="7:17">
      <c r="G160" s="64" t="s">
        <v>146</v>
      </c>
      <c r="H160" s="65">
        <v>43070000</v>
      </c>
      <c r="I160" s="66" t="s">
        <v>141</v>
      </c>
      <c r="J160" s="65">
        <v>30709050</v>
      </c>
      <c r="K160" s="64" t="s">
        <v>114</v>
      </c>
      <c r="L160" s="65">
        <v>20709000</v>
      </c>
      <c r="M160" s="64" t="s">
        <v>184</v>
      </c>
      <c r="N160" s="64" t="s">
        <v>193</v>
      </c>
    </row>
    <row r="161" spans="7:14">
      <c r="G161" s="64" t="s">
        <v>147</v>
      </c>
      <c r="H161" s="65">
        <v>43080000</v>
      </c>
      <c r="I161" s="66" t="s">
        <v>141</v>
      </c>
      <c r="J161" s="65">
        <v>30709050</v>
      </c>
      <c r="K161" s="64" t="s">
        <v>114</v>
      </c>
      <c r="L161" s="65">
        <v>20709000</v>
      </c>
      <c r="M161" s="64" t="s">
        <v>184</v>
      </c>
      <c r="N161" s="64" t="s">
        <v>193</v>
      </c>
    </row>
    <row r="162" spans="7:14">
      <c r="G162" s="64" t="s">
        <v>148</v>
      </c>
      <c r="H162" s="65">
        <v>43090000</v>
      </c>
      <c r="I162" s="66" t="s">
        <v>141</v>
      </c>
      <c r="J162" s="65">
        <v>30709050</v>
      </c>
      <c r="K162" s="64" t="s">
        <v>114</v>
      </c>
      <c r="L162" s="65">
        <v>20709000</v>
      </c>
      <c r="M162" s="64" t="s">
        <v>184</v>
      </c>
      <c r="N162" s="64" t="s">
        <v>193</v>
      </c>
    </row>
    <row r="163" spans="7:14">
      <c r="G163" s="64" t="s">
        <v>149</v>
      </c>
      <c r="H163" s="65">
        <v>43100000</v>
      </c>
      <c r="I163" s="66" t="s">
        <v>141</v>
      </c>
      <c r="J163" s="65">
        <v>30709050</v>
      </c>
      <c r="K163" s="64" t="s">
        <v>114</v>
      </c>
      <c r="L163" s="65">
        <v>20709000</v>
      </c>
      <c r="M163" s="64" t="s">
        <v>184</v>
      </c>
      <c r="N163" s="64" t="s">
        <v>193</v>
      </c>
    </row>
    <row r="164" spans="7:14">
      <c r="G164" s="64" t="s">
        <v>185</v>
      </c>
      <c r="H164" s="65">
        <v>43110000</v>
      </c>
      <c r="I164" s="66" t="s">
        <v>141</v>
      </c>
      <c r="J164" s="65">
        <v>30709050</v>
      </c>
      <c r="K164" s="64" t="s">
        <v>114</v>
      </c>
      <c r="L164" s="65">
        <v>20709000</v>
      </c>
      <c r="M164" s="64" t="s">
        <v>184</v>
      </c>
      <c r="N164" s="64" t="s">
        <v>193</v>
      </c>
    </row>
    <row r="165" spans="7:14">
      <c r="G165" s="64" t="s">
        <v>150</v>
      </c>
      <c r="H165" s="65">
        <v>43120000</v>
      </c>
      <c r="I165" s="66" t="s">
        <v>141</v>
      </c>
      <c r="J165" s="65">
        <v>30709050</v>
      </c>
      <c r="K165" s="64" t="s">
        <v>114</v>
      </c>
      <c r="L165" s="65">
        <v>20709000</v>
      </c>
      <c r="M165" s="64" t="s">
        <v>184</v>
      </c>
      <c r="N165" s="64" t="s">
        <v>193</v>
      </c>
    </row>
    <row r="166" spans="7:14">
      <c r="G166" s="64" t="s">
        <v>421</v>
      </c>
      <c r="H166" s="65">
        <v>43121000</v>
      </c>
      <c r="I166" s="66" t="s">
        <v>141</v>
      </c>
      <c r="J166" s="65">
        <v>30709050</v>
      </c>
      <c r="K166" s="64" t="s">
        <v>114</v>
      </c>
      <c r="L166" s="65">
        <v>20709000</v>
      </c>
      <c r="M166" s="64" t="s">
        <v>184</v>
      </c>
      <c r="N166" s="64" t="s">
        <v>193</v>
      </c>
    </row>
    <row r="167" spans="7:14">
      <c r="G167" s="64" t="s">
        <v>151</v>
      </c>
      <c r="H167" s="65">
        <v>43130000</v>
      </c>
      <c r="I167" s="66" t="s">
        <v>141</v>
      </c>
      <c r="J167" s="65">
        <v>30709050</v>
      </c>
      <c r="K167" s="64" t="s">
        <v>114</v>
      </c>
      <c r="L167" s="65">
        <v>20709000</v>
      </c>
      <c r="M167" s="64" t="s">
        <v>184</v>
      </c>
      <c r="N167" s="64" t="s">
        <v>193</v>
      </c>
    </row>
    <row r="168" spans="7:14">
      <c r="G168" s="64" t="s">
        <v>152</v>
      </c>
      <c r="H168" s="65">
        <v>43140000</v>
      </c>
      <c r="I168" s="66" t="s">
        <v>141</v>
      </c>
      <c r="J168" s="65">
        <v>30709050</v>
      </c>
      <c r="K168" s="64" t="s">
        <v>114</v>
      </c>
      <c r="L168" s="65">
        <v>20709000</v>
      </c>
      <c r="M168" s="64" t="s">
        <v>184</v>
      </c>
      <c r="N168" s="64" t="s">
        <v>193</v>
      </c>
    </row>
    <row r="169" spans="7:14">
      <c r="G169" s="64" t="s">
        <v>153</v>
      </c>
      <c r="H169" s="65">
        <v>43150000</v>
      </c>
      <c r="I169" s="66" t="s">
        <v>141</v>
      </c>
      <c r="J169" s="65">
        <v>30709050</v>
      </c>
      <c r="K169" s="64" t="s">
        <v>114</v>
      </c>
      <c r="L169" s="65">
        <v>20709000</v>
      </c>
      <c r="M169" s="64" t="s">
        <v>184</v>
      </c>
      <c r="N169" s="64" t="s">
        <v>193</v>
      </c>
    </row>
    <row r="170" spans="7:14">
      <c r="G170" s="64" t="s">
        <v>154</v>
      </c>
      <c r="H170" s="65">
        <v>43160000</v>
      </c>
      <c r="I170" s="66" t="s">
        <v>141</v>
      </c>
      <c r="J170" s="65">
        <v>30709050</v>
      </c>
      <c r="K170" s="64" t="s">
        <v>114</v>
      </c>
      <c r="L170" s="65">
        <v>20709000</v>
      </c>
      <c r="M170" s="64" t="s">
        <v>184</v>
      </c>
      <c r="N170" s="64" t="s">
        <v>193</v>
      </c>
    </row>
    <row r="171" spans="7:14">
      <c r="G171" s="64" t="s">
        <v>155</v>
      </c>
      <c r="H171" s="65">
        <v>43170000</v>
      </c>
      <c r="I171" s="66" t="s">
        <v>141</v>
      </c>
      <c r="J171" s="65">
        <v>30709050</v>
      </c>
      <c r="K171" s="64" t="s">
        <v>114</v>
      </c>
      <c r="L171" s="65">
        <v>20709000</v>
      </c>
      <c r="M171" s="64" t="s">
        <v>184</v>
      </c>
      <c r="N171" s="64" t="s">
        <v>193</v>
      </c>
    </row>
    <row r="172" spans="7:14">
      <c r="G172" s="64" t="s">
        <v>156</v>
      </c>
      <c r="H172" s="65">
        <v>43180000</v>
      </c>
      <c r="I172" s="66" t="s">
        <v>141</v>
      </c>
      <c r="J172" s="65">
        <v>30709050</v>
      </c>
      <c r="K172" s="64" t="s">
        <v>114</v>
      </c>
      <c r="L172" s="65">
        <v>20709000</v>
      </c>
      <c r="M172" s="64" t="s">
        <v>184</v>
      </c>
      <c r="N172" s="64" t="s">
        <v>193</v>
      </c>
    </row>
    <row r="173" spans="7:14">
      <c r="G173" s="64" t="s">
        <v>157</v>
      </c>
      <c r="H173" s="65">
        <v>43190000</v>
      </c>
      <c r="I173" s="66" t="s">
        <v>141</v>
      </c>
      <c r="J173" s="65">
        <v>30709050</v>
      </c>
      <c r="K173" s="64" t="s">
        <v>114</v>
      </c>
      <c r="L173" s="65">
        <v>20709000</v>
      </c>
      <c r="M173" s="64" t="s">
        <v>184</v>
      </c>
      <c r="N173" s="64" t="s">
        <v>193</v>
      </c>
    </row>
    <row r="174" spans="7:14">
      <c r="G174" s="64" t="s">
        <v>158</v>
      </c>
      <c r="H174" s="65">
        <v>43200000</v>
      </c>
      <c r="I174" s="66" t="s">
        <v>141</v>
      </c>
      <c r="J174" s="65">
        <v>30709050</v>
      </c>
      <c r="K174" s="64" t="s">
        <v>114</v>
      </c>
      <c r="L174" s="65">
        <v>20709000</v>
      </c>
      <c r="M174" s="64" t="s">
        <v>184</v>
      </c>
      <c r="N174" s="64" t="s">
        <v>193</v>
      </c>
    </row>
    <row r="175" spans="7:14">
      <c r="G175" s="64" t="s">
        <v>159</v>
      </c>
      <c r="H175" s="65">
        <v>43210000</v>
      </c>
      <c r="I175" s="66" t="s">
        <v>141</v>
      </c>
      <c r="J175" s="65">
        <v>30709050</v>
      </c>
      <c r="K175" s="64" t="s">
        <v>114</v>
      </c>
      <c r="L175" s="65">
        <v>20709000</v>
      </c>
      <c r="M175" s="64" t="s">
        <v>184</v>
      </c>
      <c r="N175" s="64" t="s">
        <v>193</v>
      </c>
    </row>
    <row r="176" spans="7:14">
      <c r="G176" s="64" t="s">
        <v>134</v>
      </c>
      <c r="H176" s="65">
        <v>43220000</v>
      </c>
      <c r="I176" s="66" t="s">
        <v>141</v>
      </c>
      <c r="J176" s="65">
        <v>30709050</v>
      </c>
      <c r="K176" s="64" t="s">
        <v>114</v>
      </c>
      <c r="L176" s="65">
        <v>20709000</v>
      </c>
      <c r="M176" s="64" t="s">
        <v>184</v>
      </c>
      <c r="N176" s="64" t="s">
        <v>196</v>
      </c>
    </row>
  </sheetData>
  <autoFilter ref="N1:N176"/>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57"/>
  <sheetViews>
    <sheetView tabSelected="1" zoomScaleNormal="100" workbookViewId="0">
      <selection activeCell="B11" sqref="B11"/>
    </sheetView>
  </sheetViews>
  <sheetFormatPr defaultColWidth="9" defaultRowHeight="13.5"/>
  <cols>
    <col min="1" max="1" width="13" style="18" bestFit="1" customWidth="1"/>
    <col min="2" max="2" width="76.75" style="18" customWidth="1"/>
    <col min="3" max="3" width="9" style="18" customWidth="1"/>
    <col min="4" max="16384" width="9" style="18"/>
  </cols>
  <sheetData>
    <row r="1" spans="1:4" ht="25.5" customHeight="1">
      <c r="A1" s="45" t="s">
        <v>205</v>
      </c>
    </row>
    <row r="2" spans="1:4" ht="25.5" customHeight="1">
      <c r="A2" s="46" t="s">
        <v>247</v>
      </c>
      <c r="B2" s="50">
        <v>2024</v>
      </c>
    </row>
    <row r="3" spans="1:4" ht="25.5" customHeight="1">
      <c r="A3" s="46" t="s">
        <v>246</v>
      </c>
      <c r="B3" s="50">
        <v>9</v>
      </c>
    </row>
    <row r="4" spans="1:4" ht="25.5" customHeight="1">
      <c r="A4" s="95" t="s">
        <v>338</v>
      </c>
      <c r="B4" s="215">
        <v>0.8</v>
      </c>
    </row>
    <row r="5" spans="1:4" ht="25.5" customHeight="1">
      <c r="A5" s="47"/>
      <c r="B5" s="214"/>
    </row>
    <row r="6" spans="1:4" ht="25.5" customHeight="1">
      <c r="A6" s="49" t="s">
        <v>206</v>
      </c>
      <c r="B6" s="50">
        <v>4005032</v>
      </c>
      <c r="D6" s="18" t="s">
        <v>400</v>
      </c>
    </row>
    <row r="7" spans="1:4" ht="25.5" customHeight="1">
      <c r="A7" s="49" t="s">
        <v>207</v>
      </c>
      <c r="B7" s="50" t="str">
        <f>★基本情報入力!B7</f>
        <v>千葉県成田市西大須賀550</v>
      </c>
      <c r="D7" s="18" t="s">
        <v>404</v>
      </c>
    </row>
    <row r="8" spans="1:4" ht="25.5" customHeight="1">
      <c r="A8" s="49" t="s">
        <v>208</v>
      </c>
      <c r="B8" s="50" t="str">
        <f>★基本情報入力!B8</f>
        <v>株式会社テクノマテリアル</v>
      </c>
      <c r="D8" s="18" t="s">
        <v>402</v>
      </c>
    </row>
    <row r="9" spans="1:4" ht="25.5" customHeight="1">
      <c r="A9" s="49" t="s">
        <v>209</v>
      </c>
      <c r="B9" s="50" t="str">
        <f>★基本情報入力!B9</f>
        <v>0476-96-2300</v>
      </c>
      <c r="D9" s="18" t="s">
        <v>403</v>
      </c>
    </row>
    <row r="10" spans="1:4" ht="25.5" customHeight="1">
      <c r="A10" s="49" t="s">
        <v>284</v>
      </c>
      <c r="B10" s="50" t="str">
        <f>★基本情報入力!B10</f>
        <v>T5010001100900</v>
      </c>
    </row>
    <row r="11" spans="1:4" ht="25.5" customHeight="1">
      <c r="D11" s="18" t="s">
        <v>401</v>
      </c>
    </row>
    <row r="12" spans="1:4" ht="25.5" customHeight="1"/>
    <row r="13" spans="1:4" ht="25.5" customHeight="1"/>
    <row r="14" spans="1:4" ht="25.5" customHeight="1"/>
    <row r="15" spans="1:4" ht="25.5" customHeight="1"/>
    <row r="16" spans="1:4"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sheetData>
  <sheetProtection formatCells="0" formatColumns="0" formatRows="0" insertColumns="0" insertRows="0" insertHyperlinks="0" deleteColumns="0" deleteRows="0" sort="0" autoFilter="0" pivotTables="0"/>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M109"/>
  <sheetViews>
    <sheetView showGridLines="0" zoomScale="85" zoomScaleNormal="85" workbookViewId="0">
      <pane xSplit="8" ySplit="15" topLeftCell="I16" activePane="bottomRight" state="frozenSplit"/>
      <selection activeCell="K25" sqref="K25:M26"/>
      <selection pane="topRight" activeCell="K25" sqref="K25:M26"/>
      <selection pane="bottomLeft" activeCell="K25" sqref="K25:M26"/>
      <selection pane="bottomRight" activeCell="B7" sqref="B7:C7"/>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9.62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9.6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6.1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9" ht="13.5" customHeight="1">
      <c r="A1" s="235" t="s">
        <v>324</v>
      </c>
      <c r="B1" s="235"/>
      <c r="C1" s="235"/>
    </row>
    <row r="2" spans="1:39" ht="21.75" customHeight="1" thickBot="1">
      <c r="A2" s="236"/>
      <c r="B2" s="236"/>
      <c r="C2" s="236"/>
      <c r="D2" s="117"/>
      <c r="E2" s="117"/>
      <c r="F2" s="118"/>
      <c r="G2" s="117"/>
      <c r="H2" s="117"/>
      <c r="I2" s="119"/>
      <c r="J2" s="143" t="str">
        <f>I3</f>
        <v>第1回</v>
      </c>
      <c r="K2" s="144"/>
      <c r="L2" s="145" t="str">
        <f>K3</f>
        <v>第2回</v>
      </c>
      <c r="M2" s="144"/>
      <c r="N2" s="145" t="str">
        <f>M3</f>
        <v>第3回</v>
      </c>
      <c r="O2" s="144"/>
      <c r="P2" s="145" t="str">
        <f>O3</f>
        <v>第4回</v>
      </c>
      <c r="Q2" s="146"/>
      <c r="R2" s="145" t="str">
        <f>Q3</f>
        <v>第5回</v>
      </c>
      <c r="S2" s="144"/>
      <c r="T2" s="145" t="str">
        <f>S3</f>
        <v>第6回</v>
      </c>
      <c r="U2" s="144"/>
      <c r="V2" s="145" t="str">
        <f>U3</f>
        <v>第7回</v>
      </c>
      <c r="W2" s="144"/>
      <c r="X2" s="145" t="str">
        <f>W3</f>
        <v>第8回</v>
      </c>
      <c r="Y2" s="146"/>
      <c r="Z2" s="145" t="str">
        <f>Y3</f>
        <v>第9回</v>
      </c>
      <c r="AA2" s="144"/>
      <c r="AB2" s="145" t="str">
        <f>AA3</f>
        <v>第10回</v>
      </c>
      <c r="AC2" s="144"/>
      <c r="AD2" s="145" t="str">
        <f>AC3</f>
        <v>第11回</v>
      </c>
      <c r="AE2" s="146"/>
      <c r="AF2" s="145" t="str">
        <f>AE3</f>
        <v>第12回</v>
      </c>
      <c r="AG2" s="144"/>
      <c r="AH2" s="145" t="str">
        <f>AG3</f>
        <v>第13回</v>
      </c>
      <c r="AI2" s="144"/>
      <c r="AJ2" s="145" t="str">
        <f>AI3</f>
        <v>第14回</v>
      </c>
      <c r="AK2" s="144"/>
      <c r="AL2" s="145" t="str">
        <f>AK3</f>
        <v>第15回</v>
      </c>
    </row>
    <row r="3" spans="1:39" ht="19.5" customHeight="1">
      <c r="A3" s="147" t="s">
        <v>325</v>
      </c>
      <c r="B3" s="237">
        <f>★基本情報入力!B6</f>
        <v>4000000</v>
      </c>
      <c r="C3" s="238"/>
      <c r="E3" s="239" t="s">
        <v>2</v>
      </c>
      <c r="F3" s="240"/>
      <c r="G3" s="240"/>
      <c r="H3" s="241"/>
      <c r="I3" s="148" t="s">
        <v>18</v>
      </c>
      <c r="J3" s="149" t="s">
        <v>3</v>
      </c>
      <c r="K3" s="148" t="s">
        <v>19</v>
      </c>
      <c r="L3" s="149" t="s">
        <v>3</v>
      </c>
      <c r="M3" s="148" t="s">
        <v>20</v>
      </c>
      <c r="N3" s="149" t="s">
        <v>3</v>
      </c>
      <c r="O3" s="148" t="s">
        <v>21</v>
      </c>
      <c r="P3" s="149" t="s">
        <v>3</v>
      </c>
      <c r="Q3" s="148" t="s">
        <v>22</v>
      </c>
      <c r="R3" s="149" t="s">
        <v>3</v>
      </c>
      <c r="S3" s="148" t="s">
        <v>23</v>
      </c>
      <c r="T3" s="149" t="s">
        <v>3</v>
      </c>
      <c r="U3" s="148" t="s">
        <v>24</v>
      </c>
      <c r="V3" s="149" t="s">
        <v>3</v>
      </c>
      <c r="W3" s="148" t="s">
        <v>25</v>
      </c>
      <c r="X3" s="149" t="s">
        <v>3</v>
      </c>
      <c r="Y3" s="148" t="s">
        <v>26</v>
      </c>
      <c r="Z3" s="149" t="s">
        <v>3</v>
      </c>
      <c r="AA3" s="148" t="s">
        <v>27</v>
      </c>
      <c r="AB3" s="149" t="s">
        <v>3</v>
      </c>
      <c r="AC3" s="148" t="s">
        <v>28</v>
      </c>
      <c r="AD3" s="149" t="s">
        <v>3</v>
      </c>
      <c r="AE3" s="148" t="s">
        <v>29</v>
      </c>
      <c r="AF3" s="149" t="s">
        <v>3</v>
      </c>
      <c r="AG3" s="148" t="s">
        <v>32</v>
      </c>
      <c r="AH3" s="149" t="s">
        <v>3</v>
      </c>
      <c r="AI3" s="148" t="s">
        <v>33</v>
      </c>
      <c r="AJ3" s="149" t="s">
        <v>3</v>
      </c>
      <c r="AK3" s="148" t="s">
        <v>34</v>
      </c>
      <c r="AL3" s="150" t="s">
        <v>3</v>
      </c>
    </row>
    <row r="4" spans="1:39" ht="19.5" customHeight="1" thickBot="1">
      <c r="A4" s="245" t="s">
        <v>326</v>
      </c>
      <c r="B4" s="247" t="str">
        <f>★基本情報入力!B8</f>
        <v>株式会社テクノマテリアル</v>
      </c>
      <c r="C4" s="248"/>
      <c r="E4" s="242"/>
      <c r="F4" s="243"/>
      <c r="G4" s="243"/>
      <c r="H4" s="244"/>
      <c r="I4" s="251" t="s">
        <v>339</v>
      </c>
      <c r="J4" s="252"/>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52"/>
      <c r="AL4" s="270"/>
    </row>
    <row r="5" spans="1:39" ht="19.5" customHeight="1" thickBot="1">
      <c r="A5" s="246"/>
      <c r="B5" s="249"/>
      <c r="C5" s="250"/>
      <c r="E5" s="271" t="s">
        <v>5</v>
      </c>
      <c r="F5" s="272"/>
      <c r="G5" s="273"/>
      <c r="H5" s="94">
        <f>SUM(H$16:H$108)</f>
        <v>6912523</v>
      </c>
      <c r="I5" s="153"/>
      <c r="J5" s="93">
        <f>SUM(J$16:J$108)</f>
        <v>864000</v>
      </c>
      <c r="K5" s="154"/>
      <c r="L5" s="2">
        <f>SUM(L$16:L$108)</f>
        <v>0</v>
      </c>
      <c r="M5" s="155"/>
      <c r="N5" s="2">
        <f>SUM(N$16:N$108)</f>
        <v>0</v>
      </c>
      <c r="O5" s="155"/>
      <c r="P5" s="2">
        <f>SUM(P$16:P$108)</f>
        <v>0</v>
      </c>
      <c r="Q5" s="155"/>
      <c r="R5" s="2">
        <f>SUM(R$16:R$108)</f>
        <v>0</v>
      </c>
      <c r="S5" s="154"/>
      <c r="T5" s="2">
        <f>SUM(T$16:T$108)</f>
        <v>0</v>
      </c>
      <c r="U5" s="155"/>
      <c r="V5" s="2">
        <f>SUM(V$16:V$108)</f>
        <v>0</v>
      </c>
      <c r="W5" s="155"/>
      <c r="X5" s="2">
        <f>SUM(X$16:X$108)</f>
        <v>0</v>
      </c>
      <c r="Y5" s="155"/>
      <c r="Z5" s="2">
        <f>SUM(Z$16:Z$108)</f>
        <v>0</v>
      </c>
      <c r="AA5" s="154"/>
      <c r="AB5" s="2">
        <f>SUM(AB$16:AB$108)</f>
        <v>0</v>
      </c>
      <c r="AC5" s="155"/>
      <c r="AD5" s="2">
        <f>SUM(AD$16:AD$108)</f>
        <v>0</v>
      </c>
      <c r="AE5" s="155"/>
      <c r="AF5" s="2">
        <f>SUM(AF$16:AF$108)</f>
        <v>0</v>
      </c>
      <c r="AG5" s="154"/>
      <c r="AH5" s="2">
        <f>SUM(AH$16:AH$108)</f>
        <v>0</v>
      </c>
      <c r="AI5" s="155"/>
      <c r="AJ5" s="2">
        <f>SUM(AJ16:AJ488)</f>
        <v>0</v>
      </c>
      <c r="AK5" s="155"/>
      <c r="AL5" s="3">
        <f>SUM(AL16:AL488)</f>
        <v>0</v>
      </c>
    </row>
    <row r="6" spans="1:39" ht="19.5" customHeight="1" thickBot="1">
      <c r="A6" s="156"/>
      <c r="B6" s="157"/>
      <c r="C6" s="158"/>
      <c r="E6" s="205" t="s">
        <v>31</v>
      </c>
      <c r="F6" s="206"/>
      <c r="G6" s="207"/>
      <c r="H6" s="5">
        <v>-12523</v>
      </c>
      <c r="I6" s="162"/>
      <c r="J6" s="4"/>
      <c r="K6" s="162"/>
      <c r="L6" s="4"/>
      <c r="M6" s="163"/>
      <c r="N6" s="4"/>
      <c r="O6" s="163"/>
      <c r="P6" s="4"/>
      <c r="Q6" s="163"/>
      <c r="R6" s="4"/>
      <c r="S6" s="162"/>
      <c r="T6" s="4"/>
      <c r="U6" s="163"/>
      <c r="V6" s="4"/>
      <c r="W6" s="163"/>
      <c r="X6" s="4"/>
      <c r="Y6" s="163"/>
      <c r="Z6" s="4"/>
      <c r="AA6" s="162"/>
      <c r="AB6" s="4"/>
      <c r="AC6" s="163"/>
      <c r="AD6" s="4"/>
      <c r="AE6" s="163"/>
      <c r="AF6" s="4"/>
      <c r="AG6" s="162"/>
      <c r="AH6" s="4"/>
      <c r="AI6" s="163"/>
      <c r="AJ6" s="4"/>
      <c r="AK6" s="163"/>
      <c r="AL6" s="5"/>
    </row>
    <row r="7" spans="1:39" ht="19.5" customHeight="1">
      <c r="A7" s="164" t="s">
        <v>4</v>
      </c>
      <c r="B7" s="274" t="s">
        <v>383</v>
      </c>
      <c r="C7" s="275"/>
      <c r="E7" s="276" t="s">
        <v>30</v>
      </c>
      <c r="F7" s="277"/>
      <c r="G7" s="278"/>
      <c r="H7" s="7">
        <f>SUM(H5:H6)</f>
        <v>6900000</v>
      </c>
      <c r="I7" s="162"/>
      <c r="J7" s="6">
        <f>SUM(J5:J6)</f>
        <v>864000</v>
      </c>
      <c r="K7" s="162"/>
      <c r="L7" s="6">
        <f>SUM(L5:L6)</f>
        <v>0</v>
      </c>
      <c r="M7" s="163"/>
      <c r="N7" s="6">
        <f>SUM(N5:N6)</f>
        <v>0</v>
      </c>
      <c r="O7" s="163"/>
      <c r="P7" s="6">
        <f>SUM(P5:P6)</f>
        <v>0</v>
      </c>
      <c r="Q7" s="163"/>
      <c r="R7" s="6">
        <f>SUM(R5:R6)</f>
        <v>0</v>
      </c>
      <c r="S7" s="162"/>
      <c r="T7" s="6">
        <f>SUM(T5:T6)</f>
        <v>0</v>
      </c>
      <c r="U7" s="163"/>
      <c r="V7" s="6">
        <f>SUM(V5:V6)</f>
        <v>0</v>
      </c>
      <c r="W7" s="163"/>
      <c r="X7" s="6">
        <f>SUM(X5:X6)</f>
        <v>0</v>
      </c>
      <c r="Y7" s="163"/>
      <c r="Z7" s="6">
        <f>SUM(Z5:Z6)</f>
        <v>0</v>
      </c>
      <c r="AA7" s="162"/>
      <c r="AB7" s="6">
        <f>SUM(AB5:AB6)</f>
        <v>0</v>
      </c>
      <c r="AC7" s="163"/>
      <c r="AD7" s="6">
        <f>SUM(AD5:AD6)</f>
        <v>0</v>
      </c>
      <c r="AE7" s="163"/>
      <c r="AF7" s="6">
        <f>SUM(AF5:AF6)</f>
        <v>0</v>
      </c>
      <c r="AG7" s="162"/>
      <c r="AH7" s="6">
        <f>SUM(AH5:AH6)</f>
        <v>0</v>
      </c>
      <c r="AI7" s="163"/>
      <c r="AJ7" s="6">
        <f>SUM(AJ5:AJ6)</f>
        <v>0</v>
      </c>
      <c r="AK7" s="163"/>
      <c r="AL7" s="7">
        <f>SUM(AL5:AL6)</f>
        <v>0</v>
      </c>
    </row>
    <row r="8" spans="1:39" ht="19.5" customHeight="1">
      <c r="A8" s="203" t="s">
        <v>327</v>
      </c>
      <c r="B8" s="253" t="s">
        <v>411</v>
      </c>
      <c r="C8" s="254"/>
      <c r="E8" s="279" t="s">
        <v>17</v>
      </c>
      <c r="F8" s="280"/>
      <c r="G8" s="183">
        <f>★基本情報入力!B4</f>
        <v>1</v>
      </c>
      <c r="H8" s="11"/>
      <c r="I8" s="165"/>
      <c r="J8" s="6">
        <f>IF(I$4="継続",ROUND(J7*$G$8,0),J$7)</f>
        <v>864000</v>
      </c>
      <c r="K8" s="162"/>
      <c r="L8" s="6">
        <f>IF(K$4="継続",ROUND(L7*$G$8,0),L$7)</f>
        <v>0</v>
      </c>
      <c r="M8" s="163"/>
      <c r="N8" s="6">
        <f>IF(M$4="継続",ROUND(N7*$G$8,0),N$7)</f>
        <v>0</v>
      </c>
      <c r="O8" s="163"/>
      <c r="P8" s="6">
        <f>IF(O$4="継続",ROUND(P7*$G$8,0),P$7)</f>
        <v>0</v>
      </c>
      <c r="Q8" s="163"/>
      <c r="R8" s="6">
        <f>IF(Q$4="継続",ROUND(R7*$G$8,0),R$7)</f>
        <v>0</v>
      </c>
      <c r="S8" s="162"/>
      <c r="T8" s="6">
        <f>IF(S$4="継続",ROUND(T7*$G$8,0),T$7)</f>
        <v>0</v>
      </c>
      <c r="U8" s="163"/>
      <c r="V8" s="6">
        <f>IF(U$4="継続",ROUND(V7*$G$8,0),V$7)</f>
        <v>0</v>
      </c>
      <c r="W8" s="163"/>
      <c r="X8" s="6">
        <f>IF(W$4="継続",ROUND(X7*$G$8,0),X$7)</f>
        <v>0</v>
      </c>
      <c r="Y8" s="163"/>
      <c r="Z8" s="6">
        <f>IF(Y$4="継続",ROUND(Z7*$G$8,0),Z$7)</f>
        <v>0</v>
      </c>
      <c r="AA8" s="162"/>
      <c r="AB8" s="6">
        <f>IF(AA$4="継続",ROUND(AB7*$G$8,0),AB$7)</f>
        <v>0</v>
      </c>
      <c r="AC8" s="163"/>
      <c r="AD8" s="6">
        <f>IF(AC$4="継続",ROUND(AD7*$G$8,0),AD$7)</f>
        <v>0</v>
      </c>
      <c r="AE8" s="163"/>
      <c r="AF8" s="6">
        <f>IF(AE$4="継続",ROUND(AF7*$G$8,0),AF$7)</f>
        <v>0</v>
      </c>
      <c r="AG8" s="162"/>
      <c r="AH8" s="6">
        <f>IF(AG$4="継続",ROUND(AH7*$G$8,0),AH$7)</f>
        <v>0</v>
      </c>
      <c r="AI8" s="163"/>
      <c r="AJ8" s="6">
        <f>IF(AI$4="継続",ROUND(AJ7*$G$8,0),AJ$7)</f>
        <v>0</v>
      </c>
      <c r="AK8" s="163"/>
      <c r="AL8" s="6">
        <f>IF(AK$4="継続",ROUND(AL7*$G$8,0),AL$7)</f>
        <v>0</v>
      </c>
    </row>
    <row r="9" spans="1:39" ht="19.5" customHeight="1" thickBot="1">
      <c r="A9" s="203" t="s">
        <v>210</v>
      </c>
      <c r="B9" s="253" t="s">
        <v>171</v>
      </c>
      <c r="C9" s="254"/>
      <c r="E9" s="255" t="s">
        <v>13</v>
      </c>
      <c r="F9" s="256"/>
      <c r="G9" s="257"/>
      <c r="H9" s="11"/>
      <c r="I9" s="165"/>
      <c r="J9" s="12"/>
      <c r="K9" s="165"/>
      <c r="L9" s="12">
        <f>IF(L8=0,0,J8)</f>
        <v>0</v>
      </c>
      <c r="M9" s="166"/>
      <c r="N9" s="12">
        <f>IF(N8=0,0,L8)</f>
        <v>0</v>
      </c>
      <c r="O9" s="166"/>
      <c r="P9" s="12">
        <f>IF(P8=0,0,N8)</f>
        <v>0</v>
      </c>
      <c r="Q9" s="166"/>
      <c r="R9" s="12">
        <f>IF(R8=0,0,P8)</f>
        <v>0</v>
      </c>
      <c r="S9" s="165"/>
      <c r="T9" s="12">
        <f>IF(T8=0,0,R8)</f>
        <v>0</v>
      </c>
      <c r="U9" s="166"/>
      <c r="V9" s="12">
        <f>IF(V8=0,0,T8)</f>
        <v>0</v>
      </c>
      <c r="W9" s="166"/>
      <c r="X9" s="12">
        <f>IF(X8=0,0,V8)</f>
        <v>0</v>
      </c>
      <c r="Y9" s="166"/>
      <c r="Z9" s="12">
        <f>IF(Z8=0,0,X8)</f>
        <v>0</v>
      </c>
      <c r="AA9" s="165"/>
      <c r="AB9" s="12">
        <f>IF(AB8=0,0,Z8)</f>
        <v>0</v>
      </c>
      <c r="AC9" s="166"/>
      <c r="AD9" s="12">
        <f>IF(AD8=0,0,AB8)</f>
        <v>0</v>
      </c>
      <c r="AE9" s="166"/>
      <c r="AF9" s="12">
        <f>IF(AF8=0,0,AD8)</f>
        <v>0</v>
      </c>
      <c r="AG9" s="165"/>
      <c r="AH9" s="12">
        <f>IF(AH8=0,0,AF8)</f>
        <v>0</v>
      </c>
      <c r="AI9" s="166"/>
      <c r="AJ9" s="12">
        <f>IF(AJ8=0,0,AH8)</f>
        <v>0</v>
      </c>
      <c r="AK9" s="166"/>
      <c r="AL9" s="11">
        <f>IF(AL8=0,0,AJ8)</f>
        <v>0</v>
      </c>
    </row>
    <row r="10" spans="1:39" ht="19.5" customHeight="1" thickTop="1" thickBot="1">
      <c r="A10" s="203" t="s">
        <v>35</v>
      </c>
      <c r="B10" s="229" t="str">
        <f>IF(B11=0,"",VLOOKUP(B11,★ドロップダウンリスト!$G$3:$N$176,3,FALSE))</f>
        <v>ＰＣ製作</v>
      </c>
      <c r="C10" s="230"/>
      <c r="E10" s="258" t="s">
        <v>12</v>
      </c>
      <c r="F10" s="259"/>
      <c r="G10" s="260"/>
      <c r="H10" s="16"/>
      <c r="I10" s="167"/>
      <c r="J10" s="17">
        <f>J8-J9</f>
        <v>864000</v>
      </c>
      <c r="K10" s="167"/>
      <c r="L10" s="17">
        <f>L8-L9</f>
        <v>0</v>
      </c>
      <c r="M10" s="168"/>
      <c r="N10" s="17">
        <f>N8-N9</f>
        <v>0</v>
      </c>
      <c r="O10" s="168"/>
      <c r="P10" s="17">
        <f>P8-P9</f>
        <v>0</v>
      </c>
      <c r="Q10" s="168"/>
      <c r="R10" s="17">
        <f>R8-R9</f>
        <v>0</v>
      </c>
      <c r="S10" s="167"/>
      <c r="T10" s="17">
        <f>T8-T9</f>
        <v>0</v>
      </c>
      <c r="U10" s="168"/>
      <c r="V10" s="17">
        <f>V8-V9</f>
        <v>0</v>
      </c>
      <c r="W10" s="168"/>
      <c r="X10" s="17">
        <f>X8-X9</f>
        <v>0</v>
      </c>
      <c r="Y10" s="168"/>
      <c r="Z10" s="17">
        <f>Z8-Z9</f>
        <v>0</v>
      </c>
      <c r="AA10" s="167"/>
      <c r="AB10" s="17">
        <f>AB8-AB9</f>
        <v>0</v>
      </c>
      <c r="AC10" s="168"/>
      <c r="AD10" s="17">
        <f>AD8-AD9</f>
        <v>0</v>
      </c>
      <c r="AE10" s="168"/>
      <c r="AF10" s="17">
        <f>AF8-AF9</f>
        <v>0</v>
      </c>
      <c r="AG10" s="167"/>
      <c r="AH10" s="17">
        <f>AH8-AH9</f>
        <v>0</v>
      </c>
      <c r="AI10" s="168"/>
      <c r="AJ10" s="17">
        <f>AJ8-AJ9</f>
        <v>0</v>
      </c>
      <c r="AK10" s="168"/>
      <c r="AL10" s="16">
        <f>AL8-AL9</f>
        <v>0</v>
      </c>
    </row>
    <row r="11" spans="1:39" ht="19.5" customHeight="1" thickTop="1" thickBot="1">
      <c r="A11" s="204" t="s">
        <v>36</v>
      </c>
      <c r="B11" s="261" t="s">
        <v>105</v>
      </c>
      <c r="C11" s="262"/>
      <c r="D11" s="169">
        <f>IF($E11="　　",0,IF($E11="消費税 5％",0.05,IF($E11="消費税 8％",0.08,IF($E11="消費税 10％",0.1))))</f>
        <v>0.1</v>
      </c>
      <c r="E11" s="263" t="s">
        <v>370</v>
      </c>
      <c r="F11" s="264"/>
      <c r="G11" s="265"/>
      <c r="H11" s="13"/>
      <c r="I11" s="187" t="s">
        <v>6</v>
      </c>
      <c r="J11" s="14">
        <f>IF(I11="　　",ROUNDDOWN(J10*$D11,0),IF(I11="5％",ROUNDDOWN(J10*0.05,0),IF(I11="8％",ROUNDDOWN(J10*0.08,0),IF(I11="10％",ROUNDDOWN(J10*0.1,0),0))))</f>
        <v>86400</v>
      </c>
      <c r="K11" s="187" t="s">
        <v>6</v>
      </c>
      <c r="L11" s="14">
        <f>IF(K11="　　",ROUNDDOWN(L10*$D11,0),IF(K11="5％",ROUNDDOWN(L10*0.05,0),IF(K11="8％",ROUNDDOWN(L10*0.08,0),IF(K11="10％",ROUNDDOWN(L10*0.1,0),0))))</f>
        <v>0</v>
      </c>
      <c r="M11" s="187" t="s">
        <v>6</v>
      </c>
      <c r="N11" s="14">
        <f>IF(M11="　　",ROUNDDOWN(N10*$D11,0),IF(M11="5％",ROUNDDOWN(N10*0.05,0),IF(M11="8％",ROUNDDOWN(N10*0.08,0),IF(M11="10％",ROUNDDOWN(N10*0.1,0),0))))</f>
        <v>0</v>
      </c>
      <c r="O11" s="187" t="s">
        <v>6</v>
      </c>
      <c r="P11" s="14">
        <f>IF(O11="　　",ROUNDDOWN(P10*$D11,0),IF(O11="5％",ROUNDDOWN(P10*0.05,0),IF(O11="8％",ROUNDDOWN(P10*0.08,0),IF(O11="10％",ROUNDDOWN(P10*0.1,0),0))))</f>
        <v>0</v>
      </c>
      <c r="Q11" s="187" t="s">
        <v>6</v>
      </c>
      <c r="R11" s="14">
        <f>IF(Q11="　　",ROUNDDOWN(R10*$D11,0),IF(Q11="5％",ROUNDDOWN(R10*0.05,0),IF(Q11="8％",ROUNDDOWN(R10*0.08,0),IF(Q11="10％",ROUNDDOWN(R10*0.1,0),0))))</f>
        <v>0</v>
      </c>
      <c r="S11" s="187" t="s">
        <v>6</v>
      </c>
      <c r="T11" s="14">
        <f>IF(S11="　　",ROUNDDOWN(T10*$D11,0),IF(S11="5％",ROUNDDOWN(T10*0.05,0),IF(S11="8％",ROUNDDOWN(T10*0.08,0),IF(S11="10％",ROUNDDOWN(T10*0.1,0),0))))</f>
        <v>0</v>
      </c>
      <c r="U11" s="187" t="s">
        <v>6</v>
      </c>
      <c r="V11" s="14">
        <f>IF(U11="　　",ROUNDDOWN(V10*$D11,0),IF(U11="5％",ROUNDDOWN(V10*0.05,0),IF(U11="8％",ROUNDDOWN(V10*0.08,0),IF(U11="10％",ROUNDDOWN(V10*0.1,0),0))))</f>
        <v>0</v>
      </c>
      <c r="W11" s="187" t="s">
        <v>6</v>
      </c>
      <c r="X11" s="14">
        <f>IF(W11="　　",ROUNDDOWN(X10*$D11,0),IF(W11="5％",ROUNDDOWN(X10*0.05,0),IF(W11="8％",ROUNDDOWN(X10*0.08,0),IF(W11="10％",ROUNDDOWN(X10*0.1,0),0))))</f>
        <v>0</v>
      </c>
      <c r="Y11" s="187" t="s">
        <v>6</v>
      </c>
      <c r="Z11" s="14">
        <f>IF(Y11="　　",ROUNDDOWN(Z10*$D11,0),IF(Y11="5％",ROUNDDOWN(Z10*0.05,0),IF(Y11="8％",ROUNDDOWN(Z10*0.08,0),IF(Y11="10％",ROUNDDOWN(Z10*0.1,0),0))))</f>
        <v>0</v>
      </c>
      <c r="AA11" s="187" t="s">
        <v>6</v>
      </c>
      <c r="AB11" s="14">
        <f>IF(AA11="　　",ROUNDDOWN(AB10*$D11,0),IF(AA11="5％",ROUNDDOWN(AB10*0.05,0),IF(AA11="8％",ROUNDDOWN(AB10*0.08,0),IF(AA11="10％",ROUNDDOWN(AB10*0.1,0),0))))</f>
        <v>0</v>
      </c>
      <c r="AC11" s="187" t="s">
        <v>6</v>
      </c>
      <c r="AD11" s="14">
        <f>IF(AC11="　　",ROUNDDOWN(AD10*$D11,0),IF(AC11="5％",ROUNDDOWN(AD10*0.05,0),IF(AC11="8％",ROUNDDOWN(AD10*0.08,0),IF(AC11="10％",ROUNDDOWN(AD10*0.1,0),0))))</f>
        <v>0</v>
      </c>
      <c r="AE11" s="187" t="s">
        <v>6</v>
      </c>
      <c r="AF11" s="14">
        <f>IF(AE11="　　",ROUNDDOWN(AF10*$D11,0),IF(AE11="5％",ROUNDDOWN(AF10*0.05,0),IF(AE11="8％",ROUNDDOWN(AF10*0.08,0),IF(AE11="10％",ROUNDDOWN(AF10*0.1,0),0))))</f>
        <v>0</v>
      </c>
      <c r="AG11" s="187" t="s">
        <v>6</v>
      </c>
      <c r="AH11" s="14">
        <f>IF(AG11="　　",ROUNDDOWN(AH10*$D11,0),IF(AG11="5％",ROUNDDOWN(AH10*0.05,0),IF(AG11="8％",ROUNDDOWN(AH10*0.08,0),IF(AG11="10％",ROUNDDOWN(AH10*0.1,0),0))))</f>
        <v>0</v>
      </c>
      <c r="AI11" s="187" t="s">
        <v>6</v>
      </c>
      <c r="AJ11" s="14">
        <f>IF(AI11="　　",ROUNDDOWN(AJ10*$D11,0),IF(AI11="5％",ROUNDDOWN(AJ10*0.05,0),IF(AI11="8％",ROUNDDOWN(AJ10*0.08,0),IF(AI11="10％",ROUNDDOWN(AJ10*0.1,0),0))))</f>
        <v>0</v>
      </c>
      <c r="AK11" s="188" t="s">
        <v>6</v>
      </c>
      <c r="AL11" s="15">
        <f>IF(AK11="　　",ROUNDDOWN(AL10*$D11,0),IF(AK11="5％",ROUNDDOWN(AL10*0.05,0),IF(AK11="8％",ROUNDDOWN(AL10*0.08,0),IF(AK11="10％",ROUNDDOWN(AL10*0.1,0),0))))</f>
        <v>0</v>
      </c>
    </row>
    <row r="12" spans="1:39" ht="19.5" customHeight="1" thickBot="1">
      <c r="E12" s="266" t="s">
        <v>14</v>
      </c>
      <c r="F12" s="267"/>
      <c r="G12" s="268"/>
      <c r="H12" s="9"/>
      <c r="I12" s="170"/>
      <c r="J12" s="10">
        <f>SUM(J10:J11)</f>
        <v>950400</v>
      </c>
      <c r="K12" s="170"/>
      <c r="L12" s="10">
        <f>SUM(L10:L11)</f>
        <v>0</v>
      </c>
      <c r="M12" s="171"/>
      <c r="N12" s="10">
        <f>SUM(N10:N11)</f>
        <v>0</v>
      </c>
      <c r="O12" s="171"/>
      <c r="P12" s="10">
        <f>SUM(P10:P11)</f>
        <v>0</v>
      </c>
      <c r="Q12" s="171"/>
      <c r="R12" s="10">
        <f>SUM(R10:R11)</f>
        <v>0</v>
      </c>
      <c r="S12" s="170"/>
      <c r="T12" s="10">
        <f>SUM(T10:T11)</f>
        <v>0</v>
      </c>
      <c r="U12" s="171"/>
      <c r="V12" s="10">
        <f>SUM(V10:V11)</f>
        <v>0</v>
      </c>
      <c r="W12" s="171"/>
      <c r="X12" s="10">
        <f>SUM(X10:X11)</f>
        <v>0</v>
      </c>
      <c r="Y12" s="171"/>
      <c r="Z12" s="10">
        <f>SUM(Z10:Z11)</f>
        <v>0</v>
      </c>
      <c r="AA12" s="170"/>
      <c r="AB12" s="10">
        <f>SUM(AB10:AB11)</f>
        <v>0</v>
      </c>
      <c r="AC12" s="171"/>
      <c r="AD12" s="10">
        <f>SUM(AD10:AD11)</f>
        <v>0</v>
      </c>
      <c r="AE12" s="171"/>
      <c r="AF12" s="10">
        <f>SUM(AF10:AF11)</f>
        <v>0</v>
      </c>
      <c r="AG12" s="170"/>
      <c r="AH12" s="10">
        <f>SUM(AH10:AH11)</f>
        <v>0</v>
      </c>
      <c r="AI12" s="171"/>
      <c r="AJ12" s="10">
        <f>SUM(AJ10:AJ11)</f>
        <v>0</v>
      </c>
      <c r="AK12" s="171"/>
      <c r="AL12" s="9">
        <f>SUM(AL10:AL11)</f>
        <v>0</v>
      </c>
    </row>
    <row r="13" spans="1:39" ht="18" customHeight="1" thickBot="1">
      <c r="B13" s="117"/>
      <c r="C13" s="117"/>
      <c r="D13" s="117"/>
      <c r="E13" s="117"/>
      <c r="F13" s="117"/>
      <c r="G13" s="117"/>
      <c r="H13" s="117"/>
      <c r="I13" s="123"/>
      <c r="J13" s="120"/>
      <c r="K13" s="120"/>
      <c r="L13" s="120"/>
      <c r="M13" s="120"/>
      <c r="N13" s="120"/>
      <c r="O13" s="120"/>
      <c r="P13" s="120"/>
      <c r="Q13" s="123"/>
      <c r="R13" s="120"/>
      <c r="S13" s="120"/>
      <c r="T13" s="120"/>
      <c r="U13" s="120"/>
      <c r="V13" s="120"/>
      <c r="W13" s="120"/>
      <c r="X13" s="120"/>
      <c r="Y13" s="123"/>
      <c r="Z13" s="120"/>
      <c r="AA13" s="120"/>
      <c r="AB13" s="120"/>
      <c r="AC13" s="120"/>
      <c r="AD13" s="120"/>
      <c r="AE13" s="123"/>
      <c r="AF13" s="120"/>
      <c r="AG13" s="120"/>
      <c r="AH13" s="120"/>
      <c r="AI13" s="120"/>
      <c r="AJ13" s="120"/>
      <c r="AK13" s="120"/>
      <c r="AL13" s="120"/>
    </row>
    <row r="14" spans="1:39" ht="16.5" customHeight="1">
      <c r="A14" s="172"/>
      <c r="B14" s="283" t="s">
        <v>15</v>
      </c>
      <c r="C14" s="284"/>
      <c r="D14" s="287" t="s">
        <v>16</v>
      </c>
      <c r="E14" s="289" t="s">
        <v>7</v>
      </c>
      <c r="F14" s="290"/>
      <c r="G14" s="290"/>
      <c r="H14" s="291"/>
      <c r="I14" s="209">
        <v>45184</v>
      </c>
      <c r="J14" s="173" t="s">
        <v>3</v>
      </c>
      <c r="K14" s="87"/>
      <c r="L14" s="173" t="s">
        <v>3</v>
      </c>
      <c r="M14" s="87"/>
      <c r="N14" s="173" t="s">
        <v>3</v>
      </c>
      <c r="O14" s="87"/>
      <c r="P14" s="173" t="s">
        <v>3</v>
      </c>
      <c r="Q14" s="209"/>
      <c r="R14" s="173" t="s">
        <v>3</v>
      </c>
      <c r="S14" s="87"/>
      <c r="T14" s="173" t="s">
        <v>3</v>
      </c>
      <c r="U14" s="87"/>
      <c r="V14" s="173" t="s">
        <v>3</v>
      </c>
      <c r="W14" s="87"/>
      <c r="X14" s="173" t="s">
        <v>3</v>
      </c>
      <c r="Y14" s="87"/>
      <c r="Z14" s="173" t="s">
        <v>3</v>
      </c>
      <c r="AA14" s="87"/>
      <c r="AB14" s="173" t="s">
        <v>3</v>
      </c>
      <c r="AC14" s="87"/>
      <c r="AD14" s="173" t="s">
        <v>3</v>
      </c>
      <c r="AE14" s="87"/>
      <c r="AF14" s="173" t="s">
        <v>3</v>
      </c>
      <c r="AG14" s="87"/>
      <c r="AH14" s="173" t="s">
        <v>3</v>
      </c>
      <c r="AI14" s="87"/>
      <c r="AJ14" s="173" t="s">
        <v>3</v>
      </c>
      <c r="AK14" s="87"/>
      <c r="AL14" s="173" t="s">
        <v>3</v>
      </c>
    </row>
    <row r="15" spans="1:39" ht="16.5" customHeight="1">
      <c r="A15" s="174"/>
      <c r="B15" s="285"/>
      <c r="C15" s="286"/>
      <c r="D15" s="288"/>
      <c r="E15" s="203" t="s">
        <v>8</v>
      </c>
      <c r="F15" s="175" t="s">
        <v>9</v>
      </c>
      <c r="G15" s="175" t="s">
        <v>10</v>
      </c>
      <c r="H15" s="176" t="s">
        <v>11</v>
      </c>
      <c r="I15" s="177" t="s">
        <v>9</v>
      </c>
      <c r="J15" s="175" t="s">
        <v>11</v>
      </c>
      <c r="K15" s="175" t="s">
        <v>9</v>
      </c>
      <c r="L15" s="175" t="s">
        <v>11</v>
      </c>
      <c r="M15" s="175" t="s">
        <v>9</v>
      </c>
      <c r="N15" s="175" t="s">
        <v>11</v>
      </c>
      <c r="O15" s="175" t="s">
        <v>9</v>
      </c>
      <c r="P15" s="175" t="s">
        <v>11</v>
      </c>
      <c r="Q15" s="177" t="s">
        <v>9</v>
      </c>
      <c r="R15" s="175" t="s">
        <v>11</v>
      </c>
      <c r="S15" s="175" t="s">
        <v>9</v>
      </c>
      <c r="T15" s="175" t="s">
        <v>11</v>
      </c>
      <c r="U15" s="175" t="s">
        <v>9</v>
      </c>
      <c r="V15" s="175" t="s">
        <v>11</v>
      </c>
      <c r="W15" s="175" t="s">
        <v>9</v>
      </c>
      <c r="X15" s="175" t="s">
        <v>11</v>
      </c>
      <c r="Y15" s="177" t="s">
        <v>9</v>
      </c>
      <c r="Z15" s="175" t="s">
        <v>11</v>
      </c>
      <c r="AA15" s="175" t="s">
        <v>9</v>
      </c>
      <c r="AB15" s="175" t="s">
        <v>11</v>
      </c>
      <c r="AC15" s="175" t="s">
        <v>9</v>
      </c>
      <c r="AD15" s="175" t="s">
        <v>11</v>
      </c>
      <c r="AE15" s="177" t="s">
        <v>9</v>
      </c>
      <c r="AF15" s="175" t="s">
        <v>11</v>
      </c>
      <c r="AG15" s="175" t="s">
        <v>9</v>
      </c>
      <c r="AH15" s="175" t="s">
        <v>11</v>
      </c>
      <c r="AI15" s="175" t="s">
        <v>9</v>
      </c>
      <c r="AJ15" s="175" t="s">
        <v>11</v>
      </c>
      <c r="AK15" s="175" t="s">
        <v>9</v>
      </c>
      <c r="AL15" s="175" t="s">
        <v>11</v>
      </c>
      <c r="AM15" s="178"/>
    </row>
    <row r="16" spans="1:39" ht="24" customHeight="1">
      <c r="A16" s="179">
        <v>1</v>
      </c>
      <c r="B16" s="281" t="s">
        <v>405</v>
      </c>
      <c r="C16" s="282"/>
      <c r="D16" s="210"/>
      <c r="E16" s="211"/>
      <c r="F16" s="212"/>
      <c r="G16" s="213"/>
      <c r="H16" s="1">
        <f t="shared" ref="H16:H107" si="0">ROUND(F16*G16,0)</f>
        <v>0</v>
      </c>
      <c r="I16" s="88"/>
      <c r="J16" s="8">
        <f>ROUND($G16*I16,0)</f>
        <v>0</v>
      </c>
      <c r="K16" s="88"/>
      <c r="L16" s="8">
        <f>ROUND($G16*K16,0)</f>
        <v>0</v>
      </c>
      <c r="M16" s="88"/>
      <c r="N16" s="8">
        <f t="shared" ref="N16:N107" si="1">ROUND($G16*M16,0)</f>
        <v>0</v>
      </c>
      <c r="O16" s="88"/>
      <c r="P16" s="8">
        <f>ROUND($G16*O16,0)</f>
        <v>0</v>
      </c>
      <c r="Q16" s="88"/>
      <c r="R16" s="8">
        <f t="shared" ref="R16:R107" si="2">ROUND($G16*Q16,0)</f>
        <v>0</v>
      </c>
      <c r="S16" s="88"/>
      <c r="T16" s="8">
        <f t="shared" ref="T16:T107" si="3">ROUND($G16*S16,0)</f>
        <v>0</v>
      </c>
      <c r="U16" s="88"/>
      <c r="V16" s="8">
        <f t="shared" ref="V16:V107" si="4">ROUND($G16*U16,0)</f>
        <v>0</v>
      </c>
      <c r="W16" s="88"/>
      <c r="X16" s="8">
        <f t="shared" ref="X16:X107" si="5">ROUND($G16*W16,0)</f>
        <v>0</v>
      </c>
      <c r="Y16" s="88"/>
      <c r="Z16" s="8">
        <f t="shared" ref="Z16:Z107" si="6">ROUND($G16*Y16,0)</f>
        <v>0</v>
      </c>
      <c r="AA16" s="88"/>
      <c r="AB16" s="8">
        <f t="shared" ref="AB16:AB107" si="7">ROUND($G16*AA16,0)</f>
        <v>0</v>
      </c>
      <c r="AC16" s="88"/>
      <c r="AD16" s="8">
        <f t="shared" ref="AD16:AD107" si="8">ROUND($G16*AC16,0)</f>
        <v>0</v>
      </c>
      <c r="AE16" s="88"/>
      <c r="AF16" s="8">
        <f t="shared" ref="AF16:AF107" si="9">ROUND($G16*AE16,0)</f>
        <v>0</v>
      </c>
      <c r="AG16" s="88"/>
      <c r="AH16" s="8">
        <f t="shared" ref="AH16:AH107" si="10">ROUND($G16*AG16,0)</f>
        <v>0</v>
      </c>
      <c r="AI16" s="88"/>
      <c r="AJ16" s="8">
        <f t="shared" ref="AJ16:AJ107" si="11">ROUND($G16*AI16,0)</f>
        <v>0</v>
      </c>
      <c r="AK16" s="88"/>
      <c r="AL16" s="8">
        <f t="shared" ref="AL16:AL107" si="12">ROUND($G16*AK16,0)</f>
        <v>0</v>
      </c>
      <c r="AM16" s="180"/>
    </row>
    <row r="17" spans="1:38" ht="24" customHeight="1">
      <c r="A17" s="179">
        <v>2</v>
      </c>
      <c r="B17" s="281" t="s">
        <v>406</v>
      </c>
      <c r="C17" s="282"/>
      <c r="D17" s="216"/>
      <c r="E17" s="217" t="s">
        <v>407</v>
      </c>
      <c r="F17" s="218">
        <v>51.98</v>
      </c>
      <c r="G17" s="219">
        <v>98200</v>
      </c>
      <c r="H17" s="1">
        <f t="shared" si="0"/>
        <v>5104436</v>
      </c>
      <c r="I17" s="88"/>
      <c r="J17" s="8">
        <f t="shared" ref="J17:J107" si="13">ROUND($G17*I17,0)</f>
        <v>0</v>
      </c>
      <c r="K17" s="88"/>
      <c r="L17" s="8">
        <f t="shared" ref="L17:L107" si="14">ROUND($G17*K17,0)</f>
        <v>0</v>
      </c>
      <c r="M17" s="88"/>
      <c r="N17" s="8">
        <f t="shared" si="1"/>
        <v>0</v>
      </c>
      <c r="O17" s="88"/>
      <c r="P17" s="8">
        <f t="shared" ref="P17:P107" si="15">ROUND($G17*O17,0)</f>
        <v>0</v>
      </c>
      <c r="Q17" s="88"/>
      <c r="R17" s="8">
        <f t="shared" si="2"/>
        <v>0</v>
      </c>
      <c r="S17" s="88"/>
      <c r="T17" s="8">
        <f t="shared" si="3"/>
        <v>0</v>
      </c>
      <c r="U17" s="88"/>
      <c r="V17" s="8">
        <f t="shared" si="4"/>
        <v>0</v>
      </c>
      <c r="W17" s="88"/>
      <c r="X17" s="8">
        <f t="shared" si="5"/>
        <v>0</v>
      </c>
      <c r="Y17" s="88"/>
      <c r="Z17" s="8">
        <f t="shared" si="6"/>
        <v>0</v>
      </c>
      <c r="AA17" s="88"/>
      <c r="AB17" s="8">
        <f t="shared" si="7"/>
        <v>0</v>
      </c>
      <c r="AC17" s="88"/>
      <c r="AD17" s="8">
        <f t="shared" si="8"/>
        <v>0</v>
      </c>
      <c r="AE17" s="88"/>
      <c r="AF17" s="8">
        <f t="shared" si="9"/>
        <v>0</v>
      </c>
      <c r="AG17" s="88"/>
      <c r="AH17" s="8">
        <f t="shared" si="10"/>
        <v>0</v>
      </c>
      <c r="AI17" s="88"/>
      <c r="AJ17" s="8">
        <f t="shared" si="11"/>
        <v>0</v>
      </c>
      <c r="AK17" s="88"/>
      <c r="AL17" s="8">
        <f t="shared" si="12"/>
        <v>0</v>
      </c>
    </row>
    <row r="18" spans="1:38" ht="24" customHeight="1">
      <c r="A18" s="179">
        <v>3</v>
      </c>
      <c r="B18" s="281" t="s">
        <v>408</v>
      </c>
      <c r="C18" s="282"/>
      <c r="D18" s="216"/>
      <c r="E18" s="217" t="s">
        <v>409</v>
      </c>
      <c r="F18" s="218">
        <v>1</v>
      </c>
      <c r="G18" s="219">
        <v>864000</v>
      </c>
      <c r="H18" s="1">
        <f t="shared" si="0"/>
        <v>864000</v>
      </c>
      <c r="I18" s="88">
        <v>1</v>
      </c>
      <c r="J18" s="8">
        <f t="shared" si="13"/>
        <v>864000</v>
      </c>
      <c r="K18" s="88"/>
      <c r="L18" s="8">
        <f t="shared" si="14"/>
        <v>0</v>
      </c>
      <c r="M18" s="88"/>
      <c r="N18" s="8">
        <f t="shared" si="1"/>
        <v>0</v>
      </c>
      <c r="O18" s="88"/>
      <c r="P18" s="8">
        <f t="shared" si="15"/>
        <v>0</v>
      </c>
      <c r="Q18" s="88"/>
      <c r="R18" s="8">
        <f t="shared" si="2"/>
        <v>0</v>
      </c>
      <c r="S18" s="88"/>
      <c r="T18" s="8">
        <f t="shared" si="3"/>
        <v>0</v>
      </c>
      <c r="U18" s="88"/>
      <c r="V18" s="8">
        <f t="shared" si="4"/>
        <v>0</v>
      </c>
      <c r="W18" s="88"/>
      <c r="X18" s="8">
        <f t="shared" si="5"/>
        <v>0</v>
      </c>
      <c r="Y18" s="88"/>
      <c r="Z18" s="8">
        <f t="shared" si="6"/>
        <v>0</v>
      </c>
      <c r="AA18" s="88"/>
      <c r="AB18" s="8">
        <f t="shared" si="7"/>
        <v>0</v>
      </c>
      <c r="AC18" s="88"/>
      <c r="AD18" s="8">
        <f t="shared" si="8"/>
        <v>0</v>
      </c>
      <c r="AE18" s="88"/>
      <c r="AF18" s="8">
        <f t="shared" si="9"/>
        <v>0</v>
      </c>
      <c r="AG18" s="88"/>
      <c r="AH18" s="8">
        <f t="shared" si="10"/>
        <v>0</v>
      </c>
      <c r="AI18" s="88"/>
      <c r="AJ18" s="8">
        <f t="shared" si="11"/>
        <v>0</v>
      </c>
      <c r="AK18" s="88"/>
      <c r="AL18" s="8">
        <f t="shared" si="12"/>
        <v>0</v>
      </c>
    </row>
    <row r="19" spans="1:38" ht="24" customHeight="1">
      <c r="A19" s="179">
        <v>4</v>
      </c>
      <c r="B19" s="281" t="s">
        <v>410</v>
      </c>
      <c r="C19" s="282"/>
      <c r="D19" s="216"/>
      <c r="E19" s="217" t="s">
        <v>407</v>
      </c>
      <c r="F19" s="218">
        <v>51.98</v>
      </c>
      <c r="G19" s="219">
        <v>18163</v>
      </c>
      <c r="H19" s="1">
        <f>ROUND(F19*G19,0)-26</f>
        <v>944087</v>
      </c>
      <c r="I19" s="88"/>
      <c r="J19" s="8">
        <f t="shared" si="13"/>
        <v>0</v>
      </c>
      <c r="K19" s="88"/>
      <c r="L19" s="8">
        <f t="shared" si="14"/>
        <v>0</v>
      </c>
      <c r="M19" s="88"/>
      <c r="N19" s="8">
        <f t="shared" si="1"/>
        <v>0</v>
      </c>
      <c r="O19" s="88"/>
      <c r="P19" s="8">
        <f t="shared" si="15"/>
        <v>0</v>
      </c>
      <c r="Q19" s="88"/>
      <c r="R19" s="8">
        <f t="shared" si="2"/>
        <v>0</v>
      </c>
      <c r="S19" s="88"/>
      <c r="T19" s="8">
        <f t="shared" si="3"/>
        <v>0</v>
      </c>
      <c r="U19" s="88"/>
      <c r="V19" s="8">
        <f t="shared" si="4"/>
        <v>0</v>
      </c>
      <c r="W19" s="88"/>
      <c r="X19" s="8">
        <f t="shared" si="5"/>
        <v>0</v>
      </c>
      <c r="Y19" s="88"/>
      <c r="Z19" s="8">
        <f t="shared" si="6"/>
        <v>0</v>
      </c>
      <c r="AA19" s="88"/>
      <c r="AB19" s="8">
        <f t="shared" si="7"/>
        <v>0</v>
      </c>
      <c r="AC19" s="88"/>
      <c r="AD19" s="8">
        <f t="shared" si="8"/>
        <v>0</v>
      </c>
      <c r="AE19" s="88"/>
      <c r="AF19" s="8">
        <f t="shared" si="9"/>
        <v>0</v>
      </c>
      <c r="AG19" s="88"/>
      <c r="AH19" s="8">
        <f t="shared" si="10"/>
        <v>0</v>
      </c>
      <c r="AI19" s="88"/>
      <c r="AJ19" s="8">
        <f t="shared" si="11"/>
        <v>0</v>
      </c>
      <c r="AK19" s="88"/>
      <c r="AL19" s="8">
        <f t="shared" si="12"/>
        <v>0</v>
      </c>
    </row>
    <row r="20" spans="1:38" ht="24" customHeight="1">
      <c r="A20" s="179">
        <v>5</v>
      </c>
      <c r="B20" s="281"/>
      <c r="C20" s="282"/>
      <c r="D20" s="216"/>
      <c r="E20" s="217"/>
      <c r="F20" s="218"/>
      <c r="G20" s="219"/>
      <c r="H20" s="1"/>
      <c r="I20" s="88"/>
      <c r="J20" s="8">
        <f t="shared" si="13"/>
        <v>0</v>
      </c>
      <c r="K20" s="88"/>
      <c r="L20" s="8">
        <f t="shared" si="14"/>
        <v>0</v>
      </c>
      <c r="M20" s="88"/>
      <c r="N20" s="8">
        <f t="shared" si="1"/>
        <v>0</v>
      </c>
      <c r="O20" s="88"/>
      <c r="P20" s="8">
        <f t="shared" si="15"/>
        <v>0</v>
      </c>
      <c r="Q20" s="88"/>
      <c r="R20" s="8">
        <f t="shared" si="2"/>
        <v>0</v>
      </c>
      <c r="S20" s="88"/>
      <c r="T20" s="8">
        <f t="shared" si="3"/>
        <v>0</v>
      </c>
      <c r="U20" s="88"/>
      <c r="V20" s="8">
        <f t="shared" si="4"/>
        <v>0</v>
      </c>
      <c r="W20" s="88"/>
      <c r="X20" s="8">
        <f t="shared" si="5"/>
        <v>0</v>
      </c>
      <c r="Y20" s="88"/>
      <c r="Z20" s="8">
        <f t="shared" si="6"/>
        <v>0</v>
      </c>
      <c r="AA20" s="88"/>
      <c r="AB20" s="8">
        <f t="shared" si="7"/>
        <v>0</v>
      </c>
      <c r="AC20" s="88"/>
      <c r="AD20" s="8">
        <f t="shared" si="8"/>
        <v>0</v>
      </c>
      <c r="AE20" s="88"/>
      <c r="AF20" s="8">
        <f t="shared" si="9"/>
        <v>0</v>
      </c>
      <c r="AG20" s="88"/>
      <c r="AH20" s="8">
        <f t="shared" si="10"/>
        <v>0</v>
      </c>
      <c r="AI20" s="88"/>
      <c r="AJ20" s="8">
        <f t="shared" si="11"/>
        <v>0</v>
      </c>
      <c r="AK20" s="88"/>
      <c r="AL20" s="8">
        <f t="shared" si="12"/>
        <v>0</v>
      </c>
    </row>
    <row r="21" spans="1:38" ht="24" customHeight="1">
      <c r="A21" s="179">
        <v>6</v>
      </c>
      <c r="B21" s="281"/>
      <c r="C21" s="282"/>
      <c r="D21" s="216"/>
      <c r="E21" s="217"/>
      <c r="F21" s="218"/>
      <c r="G21" s="219"/>
      <c r="H21" s="1"/>
      <c r="I21" s="88"/>
      <c r="J21" s="8">
        <f t="shared" si="13"/>
        <v>0</v>
      </c>
      <c r="K21" s="88"/>
      <c r="L21" s="8">
        <f t="shared" si="14"/>
        <v>0</v>
      </c>
      <c r="M21" s="88"/>
      <c r="N21" s="8">
        <f t="shared" si="1"/>
        <v>0</v>
      </c>
      <c r="O21" s="88"/>
      <c r="P21" s="8">
        <f t="shared" si="15"/>
        <v>0</v>
      </c>
      <c r="Q21" s="88"/>
      <c r="R21" s="8">
        <f t="shared" si="2"/>
        <v>0</v>
      </c>
      <c r="S21" s="88"/>
      <c r="T21" s="8">
        <f t="shared" si="3"/>
        <v>0</v>
      </c>
      <c r="U21" s="88"/>
      <c r="V21" s="8">
        <f t="shared" si="4"/>
        <v>0</v>
      </c>
      <c r="W21" s="88"/>
      <c r="X21" s="8">
        <f t="shared" si="5"/>
        <v>0</v>
      </c>
      <c r="Y21" s="88"/>
      <c r="Z21" s="8">
        <f t="shared" si="6"/>
        <v>0</v>
      </c>
      <c r="AA21" s="88"/>
      <c r="AB21" s="8">
        <f t="shared" si="7"/>
        <v>0</v>
      </c>
      <c r="AC21" s="88"/>
      <c r="AD21" s="8">
        <f t="shared" si="8"/>
        <v>0</v>
      </c>
      <c r="AE21" s="88"/>
      <c r="AF21" s="8">
        <f t="shared" si="9"/>
        <v>0</v>
      </c>
      <c r="AG21" s="88"/>
      <c r="AH21" s="8">
        <f t="shared" si="10"/>
        <v>0</v>
      </c>
      <c r="AI21" s="88"/>
      <c r="AJ21" s="8">
        <f t="shared" si="11"/>
        <v>0</v>
      </c>
      <c r="AK21" s="88"/>
      <c r="AL21" s="8">
        <f t="shared" si="12"/>
        <v>0</v>
      </c>
    </row>
    <row r="22" spans="1:38" ht="24" customHeight="1">
      <c r="A22" s="179">
        <v>7</v>
      </c>
      <c r="B22" s="281"/>
      <c r="C22" s="282"/>
      <c r="D22" s="216"/>
      <c r="E22" s="217"/>
      <c r="F22" s="218"/>
      <c r="G22" s="219"/>
      <c r="H22" s="1"/>
      <c r="I22" s="88"/>
      <c r="J22" s="8">
        <f t="shared" si="13"/>
        <v>0</v>
      </c>
      <c r="K22" s="88"/>
      <c r="L22" s="8">
        <f t="shared" si="14"/>
        <v>0</v>
      </c>
      <c r="M22" s="88"/>
      <c r="N22" s="8">
        <f t="shared" si="1"/>
        <v>0</v>
      </c>
      <c r="O22" s="88"/>
      <c r="P22" s="8">
        <f t="shared" si="15"/>
        <v>0</v>
      </c>
      <c r="Q22" s="88"/>
      <c r="R22" s="8">
        <f t="shared" si="2"/>
        <v>0</v>
      </c>
      <c r="S22" s="88"/>
      <c r="T22" s="8">
        <f t="shared" si="3"/>
        <v>0</v>
      </c>
      <c r="U22" s="88"/>
      <c r="V22" s="8">
        <f t="shared" si="4"/>
        <v>0</v>
      </c>
      <c r="W22" s="88"/>
      <c r="X22" s="8">
        <f t="shared" si="5"/>
        <v>0</v>
      </c>
      <c r="Y22" s="88"/>
      <c r="Z22" s="8">
        <f t="shared" si="6"/>
        <v>0</v>
      </c>
      <c r="AA22" s="88"/>
      <c r="AB22" s="8">
        <f t="shared" si="7"/>
        <v>0</v>
      </c>
      <c r="AC22" s="88"/>
      <c r="AD22" s="8">
        <f t="shared" si="8"/>
        <v>0</v>
      </c>
      <c r="AE22" s="88"/>
      <c r="AF22" s="8">
        <f t="shared" si="9"/>
        <v>0</v>
      </c>
      <c r="AG22" s="88"/>
      <c r="AH22" s="8">
        <f t="shared" si="10"/>
        <v>0</v>
      </c>
      <c r="AI22" s="88"/>
      <c r="AJ22" s="8">
        <f t="shared" si="11"/>
        <v>0</v>
      </c>
      <c r="AK22" s="88"/>
      <c r="AL22" s="8">
        <f t="shared" si="12"/>
        <v>0</v>
      </c>
    </row>
    <row r="23" spans="1:38" ht="24" customHeight="1">
      <c r="A23" s="179">
        <v>8</v>
      </c>
      <c r="B23" s="281"/>
      <c r="C23" s="282"/>
      <c r="D23" s="216"/>
      <c r="E23" s="217"/>
      <c r="F23" s="218"/>
      <c r="G23" s="219"/>
      <c r="H23" s="1"/>
      <c r="I23" s="88"/>
      <c r="J23" s="8">
        <f t="shared" si="13"/>
        <v>0</v>
      </c>
      <c r="K23" s="88"/>
      <c r="L23" s="8">
        <f t="shared" si="14"/>
        <v>0</v>
      </c>
      <c r="M23" s="88"/>
      <c r="N23" s="8">
        <f t="shared" si="1"/>
        <v>0</v>
      </c>
      <c r="O23" s="88"/>
      <c r="P23" s="8">
        <f t="shared" si="15"/>
        <v>0</v>
      </c>
      <c r="Q23" s="88"/>
      <c r="R23" s="8">
        <f t="shared" si="2"/>
        <v>0</v>
      </c>
      <c r="S23" s="88"/>
      <c r="T23" s="8">
        <f t="shared" si="3"/>
        <v>0</v>
      </c>
      <c r="U23" s="88"/>
      <c r="V23" s="8">
        <f t="shared" si="4"/>
        <v>0</v>
      </c>
      <c r="W23" s="88"/>
      <c r="X23" s="8">
        <f t="shared" si="5"/>
        <v>0</v>
      </c>
      <c r="Y23" s="88"/>
      <c r="Z23" s="8">
        <f t="shared" si="6"/>
        <v>0</v>
      </c>
      <c r="AA23" s="88"/>
      <c r="AB23" s="8">
        <f t="shared" si="7"/>
        <v>0</v>
      </c>
      <c r="AC23" s="88"/>
      <c r="AD23" s="8">
        <f t="shared" si="8"/>
        <v>0</v>
      </c>
      <c r="AE23" s="88"/>
      <c r="AF23" s="8">
        <f t="shared" si="9"/>
        <v>0</v>
      </c>
      <c r="AG23" s="88"/>
      <c r="AH23" s="8">
        <f t="shared" si="10"/>
        <v>0</v>
      </c>
      <c r="AI23" s="88"/>
      <c r="AJ23" s="8">
        <f t="shared" si="11"/>
        <v>0</v>
      </c>
      <c r="AK23" s="88"/>
      <c r="AL23" s="8">
        <f t="shared" si="12"/>
        <v>0</v>
      </c>
    </row>
    <row r="24" spans="1:38" ht="24" customHeight="1">
      <c r="A24" s="179">
        <v>9</v>
      </c>
      <c r="B24" s="281"/>
      <c r="C24" s="282"/>
      <c r="D24" s="216"/>
      <c r="E24" s="217"/>
      <c r="F24" s="218"/>
      <c r="G24" s="219"/>
      <c r="H24" s="1"/>
      <c r="I24" s="88"/>
      <c r="J24" s="8">
        <f t="shared" si="13"/>
        <v>0</v>
      </c>
      <c r="K24" s="88"/>
      <c r="L24" s="8">
        <f t="shared" si="14"/>
        <v>0</v>
      </c>
      <c r="M24" s="88"/>
      <c r="N24" s="8">
        <f t="shared" si="1"/>
        <v>0</v>
      </c>
      <c r="O24" s="88"/>
      <c r="P24" s="8">
        <f t="shared" si="15"/>
        <v>0</v>
      </c>
      <c r="Q24" s="88"/>
      <c r="R24" s="8">
        <f t="shared" si="2"/>
        <v>0</v>
      </c>
      <c r="S24" s="88"/>
      <c r="T24" s="8">
        <f t="shared" si="3"/>
        <v>0</v>
      </c>
      <c r="U24" s="88"/>
      <c r="V24" s="8">
        <f t="shared" si="4"/>
        <v>0</v>
      </c>
      <c r="W24" s="88"/>
      <c r="X24" s="8">
        <f t="shared" si="5"/>
        <v>0</v>
      </c>
      <c r="Y24" s="88"/>
      <c r="Z24" s="8">
        <f t="shared" si="6"/>
        <v>0</v>
      </c>
      <c r="AA24" s="88"/>
      <c r="AB24" s="8">
        <f t="shared" si="7"/>
        <v>0</v>
      </c>
      <c r="AC24" s="88"/>
      <c r="AD24" s="8">
        <f t="shared" si="8"/>
        <v>0</v>
      </c>
      <c r="AE24" s="88"/>
      <c r="AF24" s="8">
        <f t="shared" si="9"/>
        <v>0</v>
      </c>
      <c r="AG24" s="88"/>
      <c r="AH24" s="8">
        <f t="shared" si="10"/>
        <v>0</v>
      </c>
      <c r="AI24" s="88"/>
      <c r="AJ24" s="8">
        <f t="shared" si="11"/>
        <v>0</v>
      </c>
      <c r="AK24" s="88"/>
      <c r="AL24" s="8">
        <f t="shared" si="12"/>
        <v>0</v>
      </c>
    </row>
    <row r="25" spans="1:38" ht="24" customHeight="1">
      <c r="A25" s="179">
        <v>10</v>
      </c>
      <c r="B25" s="281"/>
      <c r="C25" s="282"/>
      <c r="D25" s="216"/>
      <c r="E25" s="217"/>
      <c r="F25" s="218"/>
      <c r="G25" s="219"/>
      <c r="H25" s="1"/>
      <c r="I25" s="88"/>
      <c r="J25" s="8">
        <f t="shared" si="13"/>
        <v>0</v>
      </c>
      <c r="K25" s="88"/>
      <c r="L25" s="8">
        <f t="shared" si="14"/>
        <v>0</v>
      </c>
      <c r="M25" s="88"/>
      <c r="N25" s="8">
        <f t="shared" si="1"/>
        <v>0</v>
      </c>
      <c r="O25" s="88"/>
      <c r="P25" s="8">
        <f t="shared" si="15"/>
        <v>0</v>
      </c>
      <c r="Q25" s="88"/>
      <c r="R25" s="8">
        <f t="shared" si="2"/>
        <v>0</v>
      </c>
      <c r="S25" s="88"/>
      <c r="T25" s="8">
        <f t="shared" si="3"/>
        <v>0</v>
      </c>
      <c r="U25" s="88"/>
      <c r="V25" s="8">
        <f t="shared" si="4"/>
        <v>0</v>
      </c>
      <c r="W25" s="88"/>
      <c r="X25" s="8">
        <f t="shared" si="5"/>
        <v>0</v>
      </c>
      <c r="Y25" s="88"/>
      <c r="Z25" s="8">
        <f t="shared" si="6"/>
        <v>0</v>
      </c>
      <c r="AA25" s="88"/>
      <c r="AB25" s="8">
        <f t="shared" si="7"/>
        <v>0</v>
      </c>
      <c r="AC25" s="88"/>
      <c r="AD25" s="8">
        <f t="shared" si="8"/>
        <v>0</v>
      </c>
      <c r="AE25" s="88"/>
      <c r="AF25" s="8">
        <f t="shared" si="9"/>
        <v>0</v>
      </c>
      <c r="AG25" s="88"/>
      <c r="AH25" s="8">
        <f t="shared" si="10"/>
        <v>0</v>
      </c>
      <c r="AI25" s="88"/>
      <c r="AJ25" s="8">
        <f t="shared" si="11"/>
        <v>0</v>
      </c>
      <c r="AK25" s="88"/>
      <c r="AL25" s="8">
        <f t="shared" si="12"/>
        <v>0</v>
      </c>
    </row>
    <row r="26" spans="1:38" ht="24" customHeight="1">
      <c r="A26" s="179">
        <v>11</v>
      </c>
      <c r="B26" s="281"/>
      <c r="C26" s="282"/>
      <c r="D26" s="216"/>
      <c r="E26" s="217"/>
      <c r="F26" s="218"/>
      <c r="G26" s="219"/>
      <c r="H26" s="1"/>
      <c r="I26" s="88"/>
      <c r="J26" s="8">
        <f t="shared" si="13"/>
        <v>0</v>
      </c>
      <c r="K26" s="88"/>
      <c r="L26" s="8">
        <f t="shared" si="14"/>
        <v>0</v>
      </c>
      <c r="M26" s="88"/>
      <c r="N26" s="8">
        <f t="shared" si="1"/>
        <v>0</v>
      </c>
      <c r="O26" s="88"/>
      <c r="P26" s="8">
        <f t="shared" si="15"/>
        <v>0</v>
      </c>
      <c r="Q26" s="88"/>
      <c r="R26" s="8">
        <f t="shared" si="2"/>
        <v>0</v>
      </c>
      <c r="S26" s="88"/>
      <c r="T26" s="8">
        <f t="shared" si="3"/>
        <v>0</v>
      </c>
      <c r="U26" s="88"/>
      <c r="V26" s="8">
        <f t="shared" si="4"/>
        <v>0</v>
      </c>
      <c r="W26" s="88"/>
      <c r="X26" s="8">
        <f t="shared" si="5"/>
        <v>0</v>
      </c>
      <c r="Y26" s="88"/>
      <c r="Z26" s="8">
        <f t="shared" si="6"/>
        <v>0</v>
      </c>
      <c r="AA26" s="88"/>
      <c r="AB26" s="8">
        <f t="shared" si="7"/>
        <v>0</v>
      </c>
      <c r="AC26" s="88"/>
      <c r="AD26" s="8">
        <f t="shared" si="8"/>
        <v>0</v>
      </c>
      <c r="AE26" s="88"/>
      <c r="AF26" s="8">
        <f t="shared" si="9"/>
        <v>0</v>
      </c>
      <c r="AG26" s="88"/>
      <c r="AH26" s="8">
        <f t="shared" si="10"/>
        <v>0</v>
      </c>
      <c r="AI26" s="88"/>
      <c r="AJ26" s="8">
        <f t="shared" si="11"/>
        <v>0</v>
      </c>
      <c r="AK26" s="88"/>
      <c r="AL26" s="8">
        <f t="shared" si="12"/>
        <v>0</v>
      </c>
    </row>
    <row r="27" spans="1:38" ht="24" customHeight="1">
      <c r="A27" s="179">
        <v>12</v>
      </c>
      <c r="B27" s="281"/>
      <c r="C27" s="282"/>
      <c r="D27" s="216"/>
      <c r="E27" s="217"/>
      <c r="F27" s="218"/>
      <c r="G27" s="219"/>
      <c r="H27" s="1"/>
      <c r="I27" s="88"/>
      <c r="J27" s="8">
        <f t="shared" si="13"/>
        <v>0</v>
      </c>
      <c r="K27" s="88"/>
      <c r="L27" s="8">
        <f t="shared" si="14"/>
        <v>0</v>
      </c>
      <c r="M27" s="88"/>
      <c r="N27" s="8">
        <f t="shared" si="1"/>
        <v>0</v>
      </c>
      <c r="O27" s="88"/>
      <c r="P27" s="8">
        <f t="shared" si="15"/>
        <v>0</v>
      </c>
      <c r="Q27" s="88"/>
      <c r="R27" s="8">
        <f t="shared" si="2"/>
        <v>0</v>
      </c>
      <c r="S27" s="88"/>
      <c r="T27" s="8">
        <f t="shared" si="3"/>
        <v>0</v>
      </c>
      <c r="U27" s="88"/>
      <c r="V27" s="8">
        <f t="shared" si="4"/>
        <v>0</v>
      </c>
      <c r="W27" s="88"/>
      <c r="X27" s="8">
        <f t="shared" si="5"/>
        <v>0</v>
      </c>
      <c r="Y27" s="88"/>
      <c r="Z27" s="8">
        <f t="shared" si="6"/>
        <v>0</v>
      </c>
      <c r="AA27" s="88"/>
      <c r="AB27" s="8">
        <f t="shared" si="7"/>
        <v>0</v>
      </c>
      <c r="AC27" s="88"/>
      <c r="AD27" s="8">
        <f t="shared" si="8"/>
        <v>0</v>
      </c>
      <c r="AE27" s="88"/>
      <c r="AF27" s="8">
        <f t="shared" si="9"/>
        <v>0</v>
      </c>
      <c r="AG27" s="88"/>
      <c r="AH27" s="8">
        <f t="shared" si="10"/>
        <v>0</v>
      </c>
      <c r="AI27" s="88"/>
      <c r="AJ27" s="8">
        <f t="shared" si="11"/>
        <v>0</v>
      </c>
      <c r="AK27" s="88"/>
      <c r="AL27" s="8">
        <f t="shared" si="12"/>
        <v>0</v>
      </c>
    </row>
    <row r="28" spans="1:38" ht="24" customHeight="1">
      <c r="A28" s="179">
        <v>13</v>
      </c>
      <c r="B28" s="281"/>
      <c r="C28" s="282"/>
      <c r="D28" s="216"/>
      <c r="E28" s="217"/>
      <c r="F28" s="218"/>
      <c r="G28" s="219"/>
      <c r="H28" s="1"/>
      <c r="I28" s="88"/>
      <c r="J28" s="8">
        <f t="shared" si="13"/>
        <v>0</v>
      </c>
      <c r="K28" s="88"/>
      <c r="L28" s="8">
        <f t="shared" si="14"/>
        <v>0</v>
      </c>
      <c r="M28" s="88"/>
      <c r="N28" s="8">
        <f t="shared" si="1"/>
        <v>0</v>
      </c>
      <c r="O28" s="88"/>
      <c r="P28" s="8">
        <f t="shared" si="15"/>
        <v>0</v>
      </c>
      <c r="Q28" s="88"/>
      <c r="R28" s="8">
        <f t="shared" si="2"/>
        <v>0</v>
      </c>
      <c r="S28" s="88"/>
      <c r="T28" s="8">
        <f t="shared" si="3"/>
        <v>0</v>
      </c>
      <c r="U28" s="88"/>
      <c r="V28" s="8">
        <f t="shared" si="4"/>
        <v>0</v>
      </c>
      <c r="W28" s="88"/>
      <c r="X28" s="8">
        <f t="shared" si="5"/>
        <v>0</v>
      </c>
      <c r="Y28" s="88"/>
      <c r="Z28" s="8">
        <f t="shared" si="6"/>
        <v>0</v>
      </c>
      <c r="AA28" s="88"/>
      <c r="AB28" s="8">
        <f t="shared" si="7"/>
        <v>0</v>
      </c>
      <c r="AC28" s="88"/>
      <c r="AD28" s="8">
        <f t="shared" si="8"/>
        <v>0</v>
      </c>
      <c r="AE28" s="88"/>
      <c r="AF28" s="8">
        <f t="shared" si="9"/>
        <v>0</v>
      </c>
      <c r="AG28" s="88"/>
      <c r="AH28" s="8">
        <f t="shared" si="10"/>
        <v>0</v>
      </c>
      <c r="AI28" s="88"/>
      <c r="AJ28" s="8">
        <f t="shared" si="11"/>
        <v>0</v>
      </c>
      <c r="AK28" s="88"/>
      <c r="AL28" s="8">
        <f t="shared" si="12"/>
        <v>0</v>
      </c>
    </row>
    <row r="29" spans="1:38" ht="24" customHeight="1">
      <c r="A29" s="179">
        <v>14</v>
      </c>
      <c r="B29" s="281"/>
      <c r="C29" s="282"/>
      <c r="D29" s="216"/>
      <c r="E29" s="217"/>
      <c r="F29" s="218"/>
      <c r="G29" s="219"/>
      <c r="H29" s="1"/>
      <c r="I29" s="88"/>
      <c r="J29" s="8">
        <f t="shared" si="13"/>
        <v>0</v>
      </c>
      <c r="K29" s="88"/>
      <c r="L29" s="8">
        <f t="shared" si="14"/>
        <v>0</v>
      </c>
      <c r="M29" s="88"/>
      <c r="N29" s="8">
        <f t="shared" si="1"/>
        <v>0</v>
      </c>
      <c r="O29" s="88"/>
      <c r="P29" s="8">
        <f t="shared" si="15"/>
        <v>0</v>
      </c>
      <c r="Q29" s="88"/>
      <c r="R29" s="8">
        <f t="shared" si="2"/>
        <v>0</v>
      </c>
      <c r="S29" s="88"/>
      <c r="T29" s="8">
        <f t="shared" si="3"/>
        <v>0</v>
      </c>
      <c r="U29" s="88"/>
      <c r="V29" s="8">
        <f t="shared" si="4"/>
        <v>0</v>
      </c>
      <c r="W29" s="88"/>
      <c r="X29" s="8">
        <f t="shared" si="5"/>
        <v>0</v>
      </c>
      <c r="Y29" s="88"/>
      <c r="Z29" s="8">
        <f t="shared" si="6"/>
        <v>0</v>
      </c>
      <c r="AA29" s="88"/>
      <c r="AB29" s="8">
        <f t="shared" si="7"/>
        <v>0</v>
      </c>
      <c r="AC29" s="88"/>
      <c r="AD29" s="8">
        <f t="shared" si="8"/>
        <v>0</v>
      </c>
      <c r="AE29" s="88"/>
      <c r="AF29" s="8">
        <f t="shared" si="9"/>
        <v>0</v>
      </c>
      <c r="AG29" s="88"/>
      <c r="AH29" s="8">
        <f t="shared" si="10"/>
        <v>0</v>
      </c>
      <c r="AI29" s="88"/>
      <c r="AJ29" s="8">
        <f t="shared" si="11"/>
        <v>0</v>
      </c>
      <c r="AK29" s="88"/>
      <c r="AL29" s="8">
        <f t="shared" si="12"/>
        <v>0</v>
      </c>
    </row>
    <row r="30" spans="1:38" s="138" customFormat="1" ht="24" customHeight="1">
      <c r="A30" s="179">
        <v>15</v>
      </c>
      <c r="B30" s="294"/>
      <c r="C30" s="295"/>
      <c r="D30" s="220"/>
      <c r="E30" s="221"/>
      <c r="F30" s="222"/>
      <c r="G30" s="223"/>
      <c r="H30" s="71"/>
      <c r="I30" s="89"/>
      <c r="J30" s="72">
        <f t="shared" si="13"/>
        <v>0</v>
      </c>
      <c r="K30" s="89"/>
      <c r="L30" s="72">
        <f t="shared" si="14"/>
        <v>0</v>
      </c>
      <c r="M30" s="89"/>
      <c r="N30" s="72">
        <f t="shared" si="1"/>
        <v>0</v>
      </c>
      <c r="O30" s="89"/>
      <c r="P30" s="72">
        <f t="shared" si="15"/>
        <v>0</v>
      </c>
      <c r="Q30" s="89"/>
      <c r="R30" s="72">
        <f t="shared" si="2"/>
        <v>0</v>
      </c>
      <c r="S30" s="89"/>
      <c r="T30" s="72">
        <f t="shared" si="3"/>
        <v>0</v>
      </c>
      <c r="U30" s="89"/>
      <c r="V30" s="72">
        <f t="shared" si="4"/>
        <v>0</v>
      </c>
      <c r="W30" s="89"/>
      <c r="X30" s="72">
        <f t="shared" si="5"/>
        <v>0</v>
      </c>
      <c r="Y30" s="89"/>
      <c r="Z30" s="72">
        <f t="shared" si="6"/>
        <v>0</v>
      </c>
      <c r="AA30" s="89"/>
      <c r="AB30" s="72">
        <f t="shared" si="7"/>
        <v>0</v>
      </c>
      <c r="AC30" s="89"/>
      <c r="AD30" s="72">
        <f t="shared" si="8"/>
        <v>0</v>
      </c>
      <c r="AE30" s="89"/>
      <c r="AF30" s="72">
        <f t="shared" si="9"/>
        <v>0</v>
      </c>
      <c r="AG30" s="89"/>
      <c r="AH30" s="72">
        <f t="shared" si="10"/>
        <v>0</v>
      </c>
      <c r="AI30" s="89"/>
      <c r="AJ30" s="72">
        <f t="shared" si="11"/>
        <v>0</v>
      </c>
      <c r="AK30" s="89"/>
      <c r="AL30" s="72">
        <f t="shared" si="12"/>
        <v>0</v>
      </c>
    </row>
    <row r="31" spans="1:38" s="138" customFormat="1" ht="24" hidden="1" customHeight="1">
      <c r="A31" s="179">
        <v>16</v>
      </c>
      <c r="B31" s="292"/>
      <c r="C31" s="293"/>
      <c r="D31" s="224"/>
      <c r="E31" s="221"/>
      <c r="F31" s="222"/>
      <c r="G31" s="223"/>
      <c r="H31" s="71">
        <f t="shared" si="0"/>
        <v>0</v>
      </c>
      <c r="I31" s="89"/>
      <c r="J31" s="72">
        <f t="shared" si="13"/>
        <v>0</v>
      </c>
      <c r="K31" s="89"/>
      <c r="L31" s="72">
        <f t="shared" si="14"/>
        <v>0</v>
      </c>
      <c r="M31" s="89"/>
      <c r="N31" s="72">
        <f t="shared" si="1"/>
        <v>0</v>
      </c>
      <c r="O31" s="89"/>
      <c r="P31" s="72">
        <f t="shared" si="15"/>
        <v>0</v>
      </c>
      <c r="Q31" s="89"/>
      <c r="R31" s="72">
        <f t="shared" si="2"/>
        <v>0</v>
      </c>
      <c r="S31" s="89"/>
      <c r="T31" s="72">
        <f t="shared" si="3"/>
        <v>0</v>
      </c>
      <c r="U31" s="89"/>
      <c r="V31" s="72">
        <f t="shared" si="4"/>
        <v>0</v>
      </c>
      <c r="W31" s="89"/>
      <c r="X31" s="72">
        <f t="shared" si="5"/>
        <v>0</v>
      </c>
      <c r="Y31" s="89"/>
      <c r="Z31" s="72">
        <f t="shared" si="6"/>
        <v>0</v>
      </c>
      <c r="AA31" s="89"/>
      <c r="AB31" s="72">
        <f t="shared" si="7"/>
        <v>0</v>
      </c>
      <c r="AC31" s="89"/>
      <c r="AD31" s="72">
        <f t="shared" si="8"/>
        <v>0</v>
      </c>
      <c r="AE31" s="89"/>
      <c r="AF31" s="72">
        <f t="shared" si="9"/>
        <v>0</v>
      </c>
      <c r="AG31" s="89"/>
      <c r="AH31" s="72">
        <f t="shared" si="10"/>
        <v>0</v>
      </c>
      <c r="AI31" s="89"/>
      <c r="AJ31" s="72">
        <f t="shared" si="11"/>
        <v>0</v>
      </c>
      <c r="AK31" s="89"/>
      <c r="AL31" s="72">
        <f t="shared" si="12"/>
        <v>0</v>
      </c>
    </row>
    <row r="32" spans="1:38" s="138" customFormat="1" ht="24" hidden="1" customHeight="1">
      <c r="A32" s="179">
        <v>17</v>
      </c>
      <c r="B32" s="292"/>
      <c r="C32" s="293"/>
      <c r="D32" s="224"/>
      <c r="E32" s="221"/>
      <c r="F32" s="222"/>
      <c r="G32" s="223"/>
      <c r="H32" s="71">
        <f t="shared" si="0"/>
        <v>0</v>
      </c>
      <c r="I32" s="89"/>
      <c r="J32" s="72">
        <f t="shared" si="13"/>
        <v>0</v>
      </c>
      <c r="K32" s="89"/>
      <c r="L32" s="72">
        <f t="shared" si="14"/>
        <v>0</v>
      </c>
      <c r="M32" s="89"/>
      <c r="N32" s="72">
        <f t="shared" si="1"/>
        <v>0</v>
      </c>
      <c r="O32" s="89"/>
      <c r="P32" s="72">
        <f t="shared" si="15"/>
        <v>0</v>
      </c>
      <c r="Q32" s="89"/>
      <c r="R32" s="72">
        <f t="shared" si="2"/>
        <v>0</v>
      </c>
      <c r="S32" s="89"/>
      <c r="T32" s="72">
        <f t="shared" si="3"/>
        <v>0</v>
      </c>
      <c r="U32" s="89"/>
      <c r="V32" s="72">
        <f t="shared" si="4"/>
        <v>0</v>
      </c>
      <c r="W32" s="89"/>
      <c r="X32" s="72">
        <f t="shared" si="5"/>
        <v>0</v>
      </c>
      <c r="Y32" s="89"/>
      <c r="Z32" s="72">
        <f t="shared" si="6"/>
        <v>0</v>
      </c>
      <c r="AA32" s="89"/>
      <c r="AB32" s="72">
        <f t="shared" si="7"/>
        <v>0</v>
      </c>
      <c r="AC32" s="89"/>
      <c r="AD32" s="72">
        <f t="shared" si="8"/>
        <v>0</v>
      </c>
      <c r="AE32" s="89"/>
      <c r="AF32" s="72">
        <f t="shared" si="9"/>
        <v>0</v>
      </c>
      <c r="AG32" s="89"/>
      <c r="AH32" s="72">
        <f t="shared" si="10"/>
        <v>0</v>
      </c>
      <c r="AI32" s="89"/>
      <c r="AJ32" s="72">
        <f t="shared" si="11"/>
        <v>0</v>
      </c>
      <c r="AK32" s="89"/>
      <c r="AL32" s="72">
        <f t="shared" si="12"/>
        <v>0</v>
      </c>
    </row>
    <row r="33" spans="1:38" s="138" customFormat="1" ht="24" hidden="1" customHeight="1">
      <c r="A33" s="179">
        <v>18</v>
      </c>
      <c r="B33" s="292"/>
      <c r="C33" s="293"/>
      <c r="D33" s="224"/>
      <c r="E33" s="221"/>
      <c r="F33" s="222"/>
      <c r="G33" s="223"/>
      <c r="H33" s="71">
        <f t="shared" si="0"/>
        <v>0</v>
      </c>
      <c r="I33" s="89"/>
      <c r="J33" s="72">
        <f t="shared" si="13"/>
        <v>0</v>
      </c>
      <c r="K33" s="89"/>
      <c r="L33" s="72">
        <f t="shared" si="14"/>
        <v>0</v>
      </c>
      <c r="M33" s="89"/>
      <c r="N33" s="72">
        <f t="shared" si="1"/>
        <v>0</v>
      </c>
      <c r="O33" s="89"/>
      <c r="P33" s="72">
        <f t="shared" si="15"/>
        <v>0</v>
      </c>
      <c r="Q33" s="89"/>
      <c r="R33" s="72">
        <f t="shared" si="2"/>
        <v>0</v>
      </c>
      <c r="S33" s="89"/>
      <c r="T33" s="72">
        <f t="shared" si="3"/>
        <v>0</v>
      </c>
      <c r="U33" s="89"/>
      <c r="V33" s="72">
        <f t="shared" si="4"/>
        <v>0</v>
      </c>
      <c r="W33" s="89"/>
      <c r="X33" s="72">
        <f t="shared" si="5"/>
        <v>0</v>
      </c>
      <c r="Y33" s="89"/>
      <c r="Z33" s="72">
        <f t="shared" si="6"/>
        <v>0</v>
      </c>
      <c r="AA33" s="89"/>
      <c r="AB33" s="72">
        <f t="shared" si="7"/>
        <v>0</v>
      </c>
      <c r="AC33" s="89"/>
      <c r="AD33" s="72">
        <f t="shared" si="8"/>
        <v>0</v>
      </c>
      <c r="AE33" s="89"/>
      <c r="AF33" s="72">
        <f t="shared" si="9"/>
        <v>0</v>
      </c>
      <c r="AG33" s="89"/>
      <c r="AH33" s="72">
        <f t="shared" si="10"/>
        <v>0</v>
      </c>
      <c r="AI33" s="89"/>
      <c r="AJ33" s="72">
        <f t="shared" si="11"/>
        <v>0</v>
      </c>
      <c r="AK33" s="89"/>
      <c r="AL33" s="72">
        <f t="shared" si="12"/>
        <v>0</v>
      </c>
    </row>
    <row r="34" spans="1:38" s="138" customFormat="1" ht="24" hidden="1" customHeight="1">
      <c r="A34" s="179">
        <v>19</v>
      </c>
      <c r="B34" s="292"/>
      <c r="C34" s="293"/>
      <c r="D34" s="224"/>
      <c r="E34" s="221"/>
      <c r="F34" s="222"/>
      <c r="G34" s="223"/>
      <c r="H34" s="71">
        <f t="shared" si="0"/>
        <v>0</v>
      </c>
      <c r="I34" s="89"/>
      <c r="J34" s="72">
        <f t="shared" si="13"/>
        <v>0</v>
      </c>
      <c r="K34" s="89"/>
      <c r="L34" s="72">
        <f t="shared" si="14"/>
        <v>0</v>
      </c>
      <c r="M34" s="89"/>
      <c r="N34" s="72">
        <f t="shared" si="1"/>
        <v>0</v>
      </c>
      <c r="O34" s="89"/>
      <c r="P34" s="72">
        <f t="shared" si="15"/>
        <v>0</v>
      </c>
      <c r="Q34" s="89"/>
      <c r="R34" s="72">
        <f t="shared" si="2"/>
        <v>0</v>
      </c>
      <c r="S34" s="89"/>
      <c r="T34" s="72">
        <f t="shared" si="3"/>
        <v>0</v>
      </c>
      <c r="U34" s="89"/>
      <c r="V34" s="72">
        <f t="shared" si="4"/>
        <v>0</v>
      </c>
      <c r="W34" s="89"/>
      <c r="X34" s="72">
        <f t="shared" si="5"/>
        <v>0</v>
      </c>
      <c r="Y34" s="89"/>
      <c r="Z34" s="72">
        <f t="shared" si="6"/>
        <v>0</v>
      </c>
      <c r="AA34" s="89"/>
      <c r="AB34" s="72">
        <f t="shared" si="7"/>
        <v>0</v>
      </c>
      <c r="AC34" s="89"/>
      <c r="AD34" s="72">
        <f t="shared" si="8"/>
        <v>0</v>
      </c>
      <c r="AE34" s="89"/>
      <c r="AF34" s="72">
        <f t="shared" si="9"/>
        <v>0</v>
      </c>
      <c r="AG34" s="89"/>
      <c r="AH34" s="72">
        <f t="shared" si="10"/>
        <v>0</v>
      </c>
      <c r="AI34" s="89"/>
      <c r="AJ34" s="72">
        <f t="shared" si="11"/>
        <v>0</v>
      </c>
      <c r="AK34" s="89"/>
      <c r="AL34" s="72">
        <f t="shared" si="12"/>
        <v>0</v>
      </c>
    </row>
    <row r="35" spans="1:38" s="138" customFormat="1" ht="24" hidden="1" customHeight="1">
      <c r="A35" s="179">
        <v>20</v>
      </c>
      <c r="B35" s="292"/>
      <c r="C35" s="293"/>
      <c r="D35" s="224"/>
      <c r="E35" s="221"/>
      <c r="F35" s="222"/>
      <c r="G35" s="223"/>
      <c r="H35" s="71">
        <f t="shared" si="0"/>
        <v>0</v>
      </c>
      <c r="I35" s="89"/>
      <c r="J35" s="72">
        <f t="shared" si="13"/>
        <v>0</v>
      </c>
      <c r="K35" s="89"/>
      <c r="L35" s="72">
        <f t="shared" si="14"/>
        <v>0</v>
      </c>
      <c r="M35" s="89"/>
      <c r="N35" s="72">
        <f t="shared" si="1"/>
        <v>0</v>
      </c>
      <c r="O35" s="89"/>
      <c r="P35" s="72">
        <f t="shared" si="15"/>
        <v>0</v>
      </c>
      <c r="Q35" s="89"/>
      <c r="R35" s="72">
        <f t="shared" si="2"/>
        <v>0</v>
      </c>
      <c r="S35" s="89"/>
      <c r="T35" s="72">
        <f t="shared" si="3"/>
        <v>0</v>
      </c>
      <c r="U35" s="89"/>
      <c r="V35" s="72">
        <f t="shared" si="4"/>
        <v>0</v>
      </c>
      <c r="W35" s="89"/>
      <c r="X35" s="72">
        <f t="shared" si="5"/>
        <v>0</v>
      </c>
      <c r="Y35" s="89"/>
      <c r="Z35" s="72">
        <f t="shared" si="6"/>
        <v>0</v>
      </c>
      <c r="AA35" s="89"/>
      <c r="AB35" s="72">
        <f t="shared" si="7"/>
        <v>0</v>
      </c>
      <c r="AC35" s="89"/>
      <c r="AD35" s="72">
        <f t="shared" si="8"/>
        <v>0</v>
      </c>
      <c r="AE35" s="89"/>
      <c r="AF35" s="72">
        <f t="shared" si="9"/>
        <v>0</v>
      </c>
      <c r="AG35" s="89"/>
      <c r="AH35" s="72">
        <f t="shared" si="10"/>
        <v>0</v>
      </c>
      <c r="AI35" s="89"/>
      <c r="AJ35" s="72">
        <f t="shared" si="11"/>
        <v>0</v>
      </c>
      <c r="AK35" s="89"/>
      <c r="AL35" s="72">
        <f t="shared" si="12"/>
        <v>0</v>
      </c>
    </row>
    <row r="36" spans="1:38" s="138" customFormat="1" ht="24" hidden="1" customHeight="1">
      <c r="A36" s="179">
        <v>21</v>
      </c>
      <c r="B36" s="292"/>
      <c r="C36" s="293"/>
      <c r="D36" s="224"/>
      <c r="E36" s="221"/>
      <c r="F36" s="222"/>
      <c r="G36" s="223"/>
      <c r="H36" s="71">
        <f t="shared" si="0"/>
        <v>0</v>
      </c>
      <c r="I36" s="89"/>
      <c r="J36" s="72">
        <f t="shared" si="13"/>
        <v>0</v>
      </c>
      <c r="K36" s="89"/>
      <c r="L36" s="72">
        <f t="shared" si="14"/>
        <v>0</v>
      </c>
      <c r="M36" s="89"/>
      <c r="N36" s="72">
        <f t="shared" si="1"/>
        <v>0</v>
      </c>
      <c r="O36" s="89"/>
      <c r="P36" s="72">
        <f t="shared" si="15"/>
        <v>0</v>
      </c>
      <c r="Q36" s="89"/>
      <c r="R36" s="72">
        <f t="shared" si="2"/>
        <v>0</v>
      </c>
      <c r="S36" s="89"/>
      <c r="T36" s="72">
        <f t="shared" si="3"/>
        <v>0</v>
      </c>
      <c r="U36" s="89"/>
      <c r="V36" s="72">
        <f t="shared" si="4"/>
        <v>0</v>
      </c>
      <c r="W36" s="89"/>
      <c r="X36" s="72">
        <f t="shared" si="5"/>
        <v>0</v>
      </c>
      <c r="Y36" s="89"/>
      <c r="Z36" s="72">
        <f t="shared" si="6"/>
        <v>0</v>
      </c>
      <c r="AA36" s="89"/>
      <c r="AB36" s="72">
        <f t="shared" si="7"/>
        <v>0</v>
      </c>
      <c r="AC36" s="89"/>
      <c r="AD36" s="72">
        <f t="shared" si="8"/>
        <v>0</v>
      </c>
      <c r="AE36" s="89"/>
      <c r="AF36" s="72">
        <f t="shared" si="9"/>
        <v>0</v>
      </c>
      <c r="AG36" s="89"/>
      <c r="AH36" s="72">
        <f t="shared" si="10"/>
        <v>0</v>
      </c>
      <c r="AI36" s="89"/>
      <c r="AJ36" s="72">
        <f t="shared" si="11"/>
        <v>0</v>
      </c>
      <c r="AK36" s="89"/>
      <c r="AL36" s="72">
        <f t="shared" si="12"/>
        <v>0</v>
      </c>
    </row>
    <row r="37" spans="1:38" s="138" customFormat="1" ht="24" hidden="1" customHeight="1">
      <c r="A37" s="179">
        <v>22</v>
      </c>
      <c r="B37" s="292"/>
      <c r="C37" s="293"/>
      <c r="D37" s="224"/>
      <c r="E37" s="221"/>
      <c r="F37" s="222"/>
      <c r="G37" s="223"/>
      <c r="H37" s="71">
        <f t="shared" si="0"/>
        <v>0</v>
      </c>
      <c r="I37" s="89"/>
      <c r="J37" s="72">
        <f t="shared" si="13"/>
        <v>0</v>
      </c>
      <c r="K37" s="89"/>
      <c r="L37" s="72">
        <f t="shared" si="14"/>
        <v>0</v>
      </c>
      <c r="M37" s="89"/>
      <c r="N37" s="72">
        <f t="shared" si="1"/>
        <v>0</v>
      </c>
      <c r="O37" s="89"/>
      <c r="P37" s="72">
        <f t="shared" si="15"/>
        <v>0</v>
      </c>
      <c r="Q37" s="89"/>
      <c r="R37" s="72">
        <f t="shared" si="2"/>
        <v>0</v>
      </c>
      <c r="S37" s="89"/>
      <c r="T37" s="72">
        <f t="shared" si="3"/>
        <v>0</v>
      </c>
      <c r="U37" s="89"/>
      <c r="V37" s="72">
        <f t="shared" si="4"/>
        <v>0</v>
      </c>
      <c r="W37" s="89"/>
      <c r="X37" s="72">
        <f t="shared" si="5"/>
        <v>0</v>
      </c>
      <c r="Y37" s="89"/>
      <c r="Z37" s="72">
        <f t="shared" si="6"/>
        <v>0</v>
      </c>
      <c r="AA37" s="89"/>
      <c r="AB37" s="72">
        <f t="shared" si="7"/>
        <v>0</v>
      </c>
      <c r="AC37" s="89"/>
      <c r="AD37" s="72">
        <f t="shared" si="8"/>
        <v>0</v>
      </c>
      <c r="AE37" s="89"/>
      <c r="AF37" s="72">
        <f t="shared" si="9"/>
        <v>0</v>
      </c>
      <c r="AG37" s="89"/>
      <c r="AH37" s="72">
        <f t="shared" si="10"/>
        <v>0</v>
      </c>
      <c r="AI37" s="89"/>
      <c r="AJ37" s="72">
        <f t="shared" si="11"/>
        <v>0</v>
      </c>
      <c r="AK37" s="89"/>
      <c r="AL37" s="72">
        <f t="shared" si="12"/>
        <v>0</v>
      </c>
    </row>
    <row r="38" spans="1:38" s="138" customFormat="1" ht="24" hidden="1" customHeight="1">
      <c r="A38" s="179">
        <v>23</v>
      </c>
      <c r="B38" s="292"/>
      <c r="C38" s="293"/>
      <c r="D38" s="224"/>
      <c r="E38" s="221"/>
      <c r="F38" s="222"/>
      <c r="G38" s="223"/>
      <c r="H38" s="71">
        <f t="shared" si="0"/>
        <v>0</v>
      </c>
      <c r="I38" s="89"/>
      <c r="J38" s="72">
        <f t="shared" si="13"/>
        <v>0</v>
      </c>
      <c r="K38" s="89"/>
      <c r="L38" s="72">
        <f t="shared" si="14"/>
        <v>0</v>
      </c>
      <c r="M38" s="89"/>
      <c r="N38" s="72">
        <f t="shared" si="1"/>
        <v>0</v>
      </c>
      <c r="O38" s="89"/>
      <c r="P38" s="72">
        <f t="shared" si="15"/>
        <v>0</v>
      </c>
      <c r="Q38" s="89"/>
      <c r="R38" s="72">
        <f t="shared" si="2"/>
        <v>0</v>
      </c>
      <c r="S38" s="89"/>
      <c r="T38" s="72">
        <f t="shared" si="3"/>
        <v>0</v>
      </c>
      <c r="U38" s="89"/>
      <c r="V38" s="72">
        <f t="shared" si="4"/>
        <v>0</v>
      </c>
      <c r="W38" s="89"/>
      <c r="X38" s="72">
        <f t="shared" si="5"/>
        <v>0</v>
      </c>
      <c r="Y38" s="89"/>
      <c r="Z38" s="72">
        <f t="shared" si="6"/>
        <v>0</v>
      </c>
      <c r="AA38" s="89"/>
      <c r="AB38" s="72">
        <f t="shared" si="7"/>
        <v>0</v>
      </c>
      <c r="AC38" s="89"/>
      <c r="AD38" s="72">
        <f t="shared" si="8"/>
        <v>0</v>
      </c>
      <c r="AE38" s="89"/>
      <c r="AF38" s="72">
        <f t="shared" si="9"/>
        <v>0</v>
      </c>
      <c r="AG38" s="89"/>
      <c r="AH38" s="72">
        <f t="shared" si="10"/>
        <v>0</v>
      </c>
      <c r="AI38" s="89"/>
      <c r="AJ38" s="72">
        <f t="shared" si="11"/>
        <v>0</v>
      </c>
      <c r="AK38" s="89"/>
      <c r="AL38" s="72">
        <f t="shared" si="12"/>
        <v>0</v>
      </c>
    </row>
    <row r="39" spans="1:38" s="138" customFormat="1" ht="24" hidden="1" customHeight="1">
      <c r="A39" s="179">
        <v>24</v>
      </c>
      <c r="B39" s="292"/>
      <c r="C39" s="293"/>
      <c r="D39" s="224"/>
      <c r="E39" s="221"/>
      <c r="F39" s="222"/>
      <c r="G39" s="223"/>
      <c r="H39" s="71">
        <f t="shared" si="0"/>
        <v>0</v>
      </c>
      <c r="I39" s="89"/>
      <c r="J39" s="72">
        <f t="shared" si="13"/>
        <v>0</v>
      </c>
      <c r="K39" s="89"/>
      <c r="L39" s="72">
        <f t="shared" si="14"/>
        <v>0</v>
      </c>
      <c r="M39" s="89"/>
      <c r="N39" s="72">
        <f t="shared" si="1"/>
        <v>0</v>
      </c>
      <c r="O39" s="89"/>
      <c r="P39" s="72">
        <f t="shared" si="15"/>
        <v>0</v>
      </c>
      <c r="Q39" s="89"/>
      <c r="R39" s="72">
        <f t="shared" si="2"/>
        <v>0</v>
      </c>
      <c r="S39" s="89"/>
      <c r="T39" s="72">
        <f t="shared" si="3"/>
        <v>0</v>
      </c>
      <c r="U39" s="89"/>
      <c r="V39" s="72">
        <f t="shared" si="4"/>
        <v>0</v>
      </c>
      <c r="W39" s="89"/>
      <c r="X39" s="72">
        <f t="shared" si="5"/>
        <v>0</v>
      </c>
      <c r="Y39" s="89"/>
      <c r="Z39" s="72">
        <f t="shared" si="6"/>
        <v>0</v>
      </c>
      <c r="AA39" s="89"/>
      <c r="AB39" s="72">
        <f t="shared" si="7"/>
        <v>0</v>
      </c>
      <c r="AC39" s="89"/>
      <c r="AD39" s="72">
        <f t="shared" si="8"/>
        <v>0</v>
      </c>
      <c r="AE39" s="89"/>
      <c r="AF39" s="72">
        <f t="shared" si="9"/>
        <v>0</v>
      </c>
      <c r="AG39" s="89"/>
      <c r="AH39" s="72">
        <f t="shared" si="10"/>
        <v>0</v>
      </c>
      <c r="AI39" s="89"/>
      <c r="AJ39" s="72">
        <f t="shared" si="11"/>
        <v>0</v>
      </c>
      <c r="AK39" s="89"/>
      <c r="AL39" s="72">
        <f t="shared" si="12"/>
        <v>0</v>
      </c>
    </row>
    <row r="40" spans="1:38" s="138" customFormat="1" ht="24" hidden="1" customHeight="1">
      <c r="A40" s="179">
        <v>25</v>
      </c>
      <c r="B40" s="292"/>
      <c r="C40" s="293"/>
      <c r="D40" s="224"/>
      <c r="E40" s="221"/>
      <c r="F40" s="222"/>
      <c r="G40" s="223"/>
      <c r="H40" s="71">
        <f t="shared" si="0"/>
        <v>0</v>
      </c>
      <c r="I40" s="89"/>
      <c r="J40" s="72">
        <f t="shared" si="13"/>
        <v>0</v>
      </c>
      <c r="K40" s="89"/>
      <c r="L40" s="72">
        <f t="shared" si="14"/>
        <v>0</v>
      </c>
      <c r="M40" s="89"/>
      <c r="N40" s="72">
        <f t="shared" si="1"/>
        <v>0</v>
      </c>
      <c r="O40" s="89"/>
      <c r="P40" s="72">
        <f t="shared" si="15"/>
        <v>0</v>
      </c>
      <c r="Q40" s="89"/>
      <c r="R40" s="72">
        <f t="shared" si="2"/>
        <v>0</v>
      </c>
      <c r="S40" s="89"/>
      <c r="T40" s="72">
        <f t="shared" si="3"/>
        <v>0</v>
      </c>
      <c r="U40" s="89"/>
      <c r="V40" s="72">
        <f t="shared" si="4"/>
        <v>0</v>
      </c>
      <c r="W40" s="89"/>
      <c r="X40" s="72">
        <f t="shared" si="5"/>
        <v>0</v>
      </c>
      <c r="Y40" s="89"/>
      <c r="Z40" s="72">
        <f t="shared" si="6"/>
        <v>0</v>
      </c>
      <c r="AA40" s="89"/>
      <c r="AB40" s="72">
        <f t="shared" si="7"/>
        <v>0</v>
      </c>
      <c r="AC40" s="89"/>
      <c r="AD40" s="72">
        <f t="shared" si="8"/>
        <v>0</v>
      </c>
      <c r="AE40" s="89"/>
      <c r="AF40" s="72">
        <f t="shared" si="9"/>
        <v>0</v>
      </c>
      <c r="AG40" s="89"/>
      <c r="AH40" s="72">
        <f t="shared" si="10"/>
        <v>0</v>
      </c>
      <c r="AI40" s="89"/>
      <c r="AJ40" s="72">
        <f t="shared" si="11"/>
        <v>0</v>
      </c>
      <c r="AK40" s="89"/>
      <c r="AL40" s="72">
        <f t="shared" si="12"/>
        <v>0</v>
      </c>
    </row>
    <row r="41" spans="1:38" s="138" customFormat="1" ht="24" hidden="1" customHeight="1">
      <c r="A41" s="179">
        <v>26</v>
      </c>
      <c r="B41" s="292"/>
      <c r="C41" s="293"/>
      <c r="D41" s="224"/>
      <c r="E41" s="221"/>
      <c r="F41" s="222"/>
      <c r="G41" s="223"/>
      <c r="H41" s="71">
        <f t="shared" si="0"/>
        <v>0</v>
      </c>
      <c r="I41" s="89"/>
      <c r="J41" s="72">
        <f t="shared" si="13"/>
        <v>0</v>
      </c>
      <c r="K41" s="89"/>
      <c r="L41" s="72">
        <f t="shared" si="14"/>
        <v>0</v>
      </c>
      <c r="M41" s="89"/>
      <c r="N41" s="72">
        <f t="shared" si="1"/>
        <v>0</v>
      </c>
      <c r="O41" s="89"/>
      <c r="P41" s="72">
        <f t="shared" si="15"/>
        <v>0</v>
      </c>
      <c r="Q41" s="89"/>
      <c r="R41" s="72">
        <f t="shared" si="2"/>
        <v>0</v>
      </c>
      <c r="S41" s="89"/>
      <c r="T41" s="72">
        <f t="shared" si="3"/>
        <v>0</v>
      </c>
      <c r="U41" s="89"/>
      <c r="V41" s="72">
        <f t="shared" si="4"/>
        <v>0</v>
      </c>
      <c r="W41" s="89"/>
      <c r="X41" s="72">
        <f t="shared" si="5"/>
        <v>0</v>
      </c>
      <c r="Y41" s="89"/>
      <c r="Z41" s="72">
        <f t="shared" si="6"/>
        <v>0</v>
      </c>
      <c r="AA41" s="89"/>
      <c r="AB41" s="72">
        <f t="shared" si="7"/>
        <v>0</v>
      </c>
      <c r="AC41" s="89"/>
      <c r="AD41" s="72">
        <f t="shared" si="8"/>
        <v>0</v>
      </c>
      <c r="AE41" s="89"/>
      <c r="AF41" s="72">
        <f t="shared" si="9"/>
        <v>0</v>
      </c>
      <c r="AG41" s="89"/>
      <c r="AH41" s="72">
        <f t="shared" si="10"/>
        <v>0</v>
      </c>
      <c r="AI41" s="89"/>
      <c r="AJ41" s="72">
        <f t="shared" si="11"/>
        <v>0</v>
      </c>
      <c r="AK41" s="89"/>
      <c r="AL41" s="72">
        <f t="shared" si="12"/>
        <v>0</v>
      </c>
    </row>
    <row r="42" spans="1:38" s="138" customFormat="1" ht="24" hidden="1" customHeight="1">
      <c r="A42" s="179">
        <v>27</v>
      </c>
      <c r="B42" s="292"/>
      <c r="C42" s="293"/>
      <c r="D42" s="224"/>
      <c r="E42" s="221"/>
      <c r="F42" s="222"/>
      <c r="G42" s="223"/>
      <c r="H42" s="71">
        <f t="shared" si="0"/>
        <v>0</v>
      </c>
      <c r="I42" s="89"/>
      <c r="J42" s="72">
        <f t="shared" si="13"/>
        <v>0</v>
      </c>
      <c r="K42" s="89"/>
      <c r="L42" s="72">
        <f t="shared" si="14"/>
        <v>0</v>
      </c>
      <c r="M42" s="89"/>
      <c r="N42" s="72">
        <f t="shared" si="1"/>
        <v>0</v>
      </c>
      <c r="O42" s="89"/>
      <c r="P42" s="72">
        <f t="shared" si="15"/>
        <v>0</v>
      </c>
      <c r="Q42" s="89"/>
      <c r="R42" s="72">
        <f t="shared" si="2"/>
        <v>0</v>
      </c>
      <c r="S42" s="89"/>
      <c r="T42" s="72">
        <f t="shared" si="3"/>
        <v>0</v>
      </c>
      <c r="U42" s="89"/>
      <c r="V42" s="72">
        <f t="shared" si="4"/>
        <v>0</v>
      </c>
      <c r="W42" s="89"/>
      <c r="X42" s="72">
        <f t="shared" si="5"/>
        <v>0</v>
      </c>
      <c r="Y42" s="89"/>
      <c r="Z42" s="72">
        <f t="shared" si="6"/>
        <v>0</v>
      </c>
      <c r="AA42" s="89"/>
      <c r="AB42" s="72">
        <f t="shared" si="7"/>
        <v>0</v>
      </c>
      <c r="AC42" s="89"/>
      <c r="AD42" s="72">
        <f t="shared" si="8"/>
        <v>0</v>
      </c>
      <c r="AE42" s="89"/>
      <c r="AF42" s="72">
        <f t="shared" si="9"/>
        <v>0</v>
      </c>
      <c r="AG42" s="89"/>
      <c r="AH42" s="72">
        <f t="shared" si="10"/>
        <v>0</v>
      </c>
      <c r="AI42" s="89"/>
      <c r="AJ42" s="72">
        <f t="shared" si="11"/>
        <v>0</v>
      </c>
      <c r="AK42" s="89"/>
      <c r="AL42" s="72">
        <f t="shared" si="12"/>
        <v>0</v>
      </c>
    </row>
    <row r="43" spans="1:38" s="138" customFormat="1" ht="24" hidden="1" customHeight="1">
      <c r="A43" s="179">
        <v>28</v>
      </c>
      <c r="B43" s="292"/>
      <c r="C43" s="293"/>
      <c r="D43" s="224"/>
      <c r="E43" s="221"/>
      <c r="F43" s="222"/>
      <c r="G43" s="223"/>
      <c r="H43" s="71">
        <f t="shared" si="0"/>
        <v>0</v>
      </c>
      <c r="I43" s="89"/>
      <c r="J43" s="72">
        <f t="shared" si="13"/>
        <v>0</v>
      </c>
      <c r="K43" s="89"/>
      <c r="L43" s="72">
        <f t="shared" si="14"/>
        <v>0</v>
      </c>
      <c r="M43" s="89"/>
      <c r="N43" s="72">
        <f t="shared" si="1"/>
        <v>0</v>
      </c>
      <c r="O43" s="89"/>
      <c r="P43" s="72">
        <f t="shared" si="15"/>
        <v>0</v>
      </c>
      <c r="Q43" s="89"/>
      <c r="R43" s="72">
        <f t="shared" si="2"/>
        <v>0</v>
      </c>
      <c r="S43" s="89"/>
      <c r="T43" s="72">
        <f t="shared" si="3"/>
        <v>0</v>
      </c>
      <c r="U43" s="89"/>
      <c r="V43" s="72">
        <f t="shared" si="4"/>
        <v>0</v>
      </c>
      <c r="W43" s="89"/>
      <c r="X43" s="72">
        <f t="shared" si="5"/>
        <v>0</v>
      </c>
      <c r="Y43" s="89"/>
      <c r="Z43" s="72">
        <f t="shared" si="6"/>
        <v>0</v>
      </c>
      <c r="AA43" s="89"/>
      <c r="AB43" s="72">
        <f t="shared" si="7"/>
        <v>0</v>
      </c>
      <c r="AC43" s="89"/>
      <c r="AD43" s="72">
        <f t="shared" si="8"/>
        <v>0</v>
      </c>
      <c r="AE43" s="89"/>
      <c r="AF43" s="72">
        <f t="shared" si="9"/>
        <v>0</v>
      </c>
      <c r="AG43" s="89"/>
      <c r="AH43" s="72">
        <f t="shared" si="10"/>
        <v>0</v>
      </c>
      <c r="AI43" s="89"/>
      <c r="AJ43" s="72">
        <f t="shared" si="11"/>
        <v>0</v>
      </c>
      <c r="AK43" s="89"/>
      <c r="AL43" s="72">
        <f t="shared" si="12"/>
        <v>0</v>
      </c>
    </row>
    <row r="44" spans="1:38" s="138" customFormat="1" ht="24" hidden="1" customHeight="1">
      <c r="A44" s="179">
        <v>29</v>
      </c>
      <c r="B44" s="292"/>
      <c r="C44" s="293"/>
      <c r="D44" s="224"/>
      <c r="E44" s="221"/>
      <c r="F44" s="222"/>
      <c r="G44" s="223"/>
      <c r="H44" s="71">
        <f t="shared" si="0"/>
        <v>0</v>
      </c>
      <c r="I44" s="89"/>
      <c r="J44" s="72">
        <f t="shared" si="13"/>
        <v>0</v>
      </c>
      <c r="K44" s="89"/>
      <c r="L44" s="72">
        <f t="shared" si="14"/>
        <v>0</v>
      </c>
      <c r="M44" s="89"/>
      <c r="N44" s="72">
        <f t="shared" si="1"/>
        <v>0</v>
      </c>
      <c r="O44" s="89"/>
      <c r="P44" s="72">
        <f t="shared" si="15"/>
        <v>0</v>
      </c>
      <c r="Q44" s="89"/>
      <c r="R44" s="72">
        <f t="shared" si="2"/>
        <v>0</v>
      </c>
      <c r="S44" s="89"/>
      <c r="T44" s="72">
        <f t="shared" si="3"/>
        <v>0</v>
      </c>
      <c r="U44" s="89"/>
      <c r="V44" s="72">
        <f t="shared" si="4"/>
        <v>0</v>
      </c>
      <c r="W44" s="89"/>
      <c r="X44" s="72">
        <f t="shared" si="5"/>
        <v>0</v>
      </c>
      <c r="Y44" s="89"/>
      <c r="Z44" s="72">
        <f t="shared" si="6"/>
        <v>0</v>
      </c>
      <c r="AA44" s="89"/>
      <c r="AB44" s="72">
        <f t="shared" si="7"/>
        <v>0</v>
      </c>
      <c r="AC44" s="89"/>
      <c r="AD44" s="72">
        <f t="shared" si="8"/>
        <v>0</v>
      </c>
      <c r="AE44" s="89"/>
      <c r="AF44" s="72">
        <f t="shared" si="9"/>
        <v>0</v>
      </c>
      <c r="AG44" s="89"/>
      <c r="AH44" s="72">
        <f t="shared" si="10"/>
        <v>0</v>
      </c>
      <c r="AI44" s="89"/>
      <c r="AJ44" s="72">
        <f t="shared" si="11"/>
        <v>0</v>
      </c>
      <c r="AK44" s="89"/>
      <c r="AL44" s="72">
        <f t="shared" si="12"/>
        <v>0</v>
      </c>
    </row>
    <row r="45" spans="1:38" s="138" customFormat="1" ht="24" hidden="1" customHeight="1">
      <c r="A45" s="179">
        <v>30</v>
      </c>
      <c r="B45" s="292"/>
      <c r="C45" s="293"/>
      <c r="D45" s="224"/>
      <c r="E45" s="221"/>
      <c r="F45" s="222"/>
      <c r="G45" s="223"/>
      <c r="H45" s="71">
        <f t="shared" si="0"/>
        <v>0</v>
      </c>
      <c r="I45" s="89"/>
      <c r="J45" s="72">
        <f t="shared" si="13"/>
        <v>0</v>
      </c>
      <c r="K45" s="89"/>
      <c r="L45" s="72">
        <f t="shared" si="14"/>
        <v>0</v>
      </c>
      <c r="M45" s="89"/>
      <c r="N45" s="72">
        <f t="shared" si="1"/>
        <v>0</v>
      </c>
      <c r="O45" s="89"/>
      <c r="P45" s="72">
        <f t="shared" si="15"/>
        <v>0</v>
      </c>
      <c r="Q45" s="89"/>
      <c r="R45" s="72">
        <f t="shared" si="2"/>
        <v>0</v>
      </c>
      <c r="S45" s="89"/>
      <c r="T45" s="72">
        <f t="shared" si="3"/>
        <v>0</v>
      </c>
      <c r="U45" s="89"/>
      <c r="V45" s="72">
        <f t="shared" si="4"/>
        <v>0</v>
      </c>
      <c r="W45" s="89"/>
      <c r="X45" s="72">
        <f t="shared" si="5"/>
        <v>0</v>
      </c>
      <c r="Y45" s="89"/>
      <c r="Z45" s="72">
        <f t="shared" si="6"/>
        <v>0</v>
      </c>
      <c r="AA45" s="89"/>
      <c r="AB45" s="72">
        <f t="shared" si="7"/>
        <v>0</v>
      </c>
      <c r="AC45" s="89"/>
      <c r="AD45" s="72">
        <f t="shared" si="8"/>
        <v>0</v>
      </c>
      <c r="AE45" s="89"/>
      <c r="AF45" s="72">
        <f t="shared" si="9"/>
        <v>0</v>
      </c>
      <c r="AG45" s="89"/>
      <c r="AH45" s="72">
        <f t="shared" si="10"/>
        <v>0</v>
      </c>
      <c r="AI45" s="89"/>
      <c r="AJ45" s="72">
        <f t="shared" si="11"/>
        <v>0</v>
      </c>
      <c r="AK45" s="89"/>
      <c r="AL45" s="72">
        <f t="shared" si="12"/>
        <v>0</v>
      </c>
    </row>
    <row r="46" spans="1:38" ht="24" hidden="1" customHeight="1">
      <c r="A46" s="179">
        <v>31</v>
      </c>
      <c r="B46" s="296"/>
      <c r="C46" s="297"/>
      <c r="D46" s="216"/>
      <c r="E46" s="217"/>
      <c r="F46" s="218"/>
      <c r="G46" s="219"/>
      <c r="H46" s="1">
        <f t="shared" si="0"/>
        <v>0</v>
      </c>
      <c r="I46" s="88"/>
      <c r="J46" s="8">
        <f t="shared" si="13"/>
        <v>0</v>
      </c>
      <c r="K46" s="88"/>
      <c r="L46" s="8">
        <f t="shared" si="14"/>
        <v>0</v>
      </c>
      <c r="M46" s="88"/>
      <c r="N46" s="8">
        <f t="shared" si="1"/>
        <v>0</v>
      </c>
      <c r="O46" s="88"/>
      <c r="P46" s="8">
        <f t="shared" si="15"/>
        <v>0</v>
      </c>
      <c r="Q46" s="88"/>
      <c r="R46" s="8">
        <f t="shared" si="2"/>
        <v>0</v>
      </c>
      <c r="S46" s="88"/>
      <c r="T46" s="8">
        <f t="shared" si="3"/>
        <v>0</v>
      </c>
      <c r="U46" s="88"/>
      <c r="V46" s="8">
        <f t="shared" si="4"/>
        <v>0</v>
      </c>
      <c r="W46" s="88"/>
      <c r="X46" s="8">
        <f t="shared" si="5"/>
        <v>0</v>
      </c>
      <c r="Y46" s="88"/>
      <c r="Z46" s="8">
        <f t="shared" si="6"/>
        <v>0</v>
      </c>
      <c r="AA46" s="88"/>
      <c r="AB46" s="8">
        <f t="shared" si="7"/>
        <v>0</v>
      </c>
      <c r="AC46" s="88"/>
      <c r="AD46" s="8">
        <f t="shared" si="8"/>
        <v>0</v>
      </c>
      <c r="AE46" s="88"/>
      <c r="AF46" s="8">
        <f t="shared" si="9"/>
        <v>0</v>
      </c>
      <c r="AG46" s="88"/>
      <c r="AH46" s="8">
        <f t="shared" si="10"/>
        <v>0</v>
      </c>
      <c r="AI46" s="88"/>
      <c r="AJ46" s="8">
        <f t="shared" si="11"/>
        <v>0</v>
      </c>
      <c r="AK46" s="88"/>
      <c r="AL46" s="8">
        <f t="shared" si="12"/>
        <v>0</v>
      </c>
    </row>
    <row r="47" spans="1:38" ht="24" hidden="1" customHeight="1">
      <c r="A47" s="179">
        <v>32</v>
      </c>
      <c r="B47" s="296"/>
      <c r="C47" s="297"/>
      <c r="D47" s="216"/>
      <c r="E47" s="217"/>
      <c r="F47" s="218"/>
      <c r="G47" s="219"/>
      <c r="H47" s="1">
        <f t="shared" si="0"/>
        <v>0</v>
      </c>
      <c r="I47" s="88"/>
      <c r="J47" s="8">
        <f t="shared" si="13"/>
        <v>0</v>
      </c>
      <c r="K47" s="88"/>
      <c r="L47" s="8">
        <f t="shared" si="14"/>
        <v>0</v>
      </c>
      <c r="M47" s="88"/>
      <c r="N47" s="8">
        <f t="shared" si="1"/>
        <v>0</v>
      </c>
      <c r="O47" s="88"/>
      <c r="P47" s="8">
        <f t="shared" si="15"/>
        <v>0</v>
      </c>
      <c r="Q47" s="88"/>
      <c r="R47" s="8">
        <f t="shared" si="2"/>
        <v>0</v>
      </c>
      <c r="S47" s="88"/>
      <c r="T47" s="8">
        <f t="shared" si="3"/>
        <v>0</v>
      </c>
      <c r="U47" s="88"/>
      <c r="V47" s="8">
        <f t="shared" si="4"/>
        <v>0</v>
      </c>
      <c r="W47" s="88"/>
      <c r="X47" s="8">
        <f t="shared" si="5"/>
        <v>0</v>
      </c>
      <c r="Y47" s="88"/>
      <c r="Z47" s="8">
        <f t="shared" si="6"/>
        <v>0</v>
      </c>
      <c r="AA47" s="88"/>
      <c r="AB47" s="8">
        <f t="shared" si="7"/>
        <v>0</v>
      </c>
      <c r="AC47" s="88"/>
      <c r="AD47" s="8">
        <f t="shared" si="8"/>
        <v>0</v>
      </c>
      <c r="AE47" s="88"/>
      <c r="AF47" s="8">
        <f t="shared" si="9"/>
        <v>0</v>
      </c>
      <c r="AG47" s="88"/>
      <c r="AH47" s="8">
        <f t="shared" si="10"/>
        <v>0</v>
      </c>
      <c r="AI47" s="88"/>
      <c r="AJ47" s="8">
        <f t="shared" si="11"/>
        <v>0</v>
      </c>
      <c r="AK47" s="88"/>
      <c r="AL47" s="8">
        <f t="shared" si="12"/>
        <v>0</v>
      </c>
    </row>
    <row r="48" spans="1:38" ht="24" hidden="1" customHeight="1">
      <c r="A48" s="179">
        <v>33</v>
      </c>
      <c r="B48" s="296"/>
      <c r="C48" s="297"/>
      <c r="D48" s="216"/>
      <c r="E48" s="217"/>
      <c r="F48" s="218"/>
      <c r="G48" s="219"/>
      <c r="H48" s="1">
        <f t="shared" si="0"/>
        <v>0</v>
      </c>
      <c r="I48" s="88"/>
      <c r="J48" s="8">
        <f t="shared" si="13"/>
        <v>0</v>
      </c>
      <c r="K48" s="88"/>
      <c r="L48" s="8">
        <f t="shared" si="14"/>
        <v>0</v>
      </c>
      <c r="M48" s="88"/>
      <c r="N48" s="8">
        <f t="shared" si="1"/>
        <v>0</v>
      </c>
      <c r="O48" s="88"/>
      <c r="P48" s="8">
        <f t="shared" si="15"/>
        <v>0</v>
      </c>
      <c r="Q48" s="88"/>
      <c r="R48" s="8">
        <f t="shared" si="2"/>
        <v>0</v>
      </c>
      <c r="S48" s="88"/>
      <c r="T48" s="8">
        <f t="shared" si="3"/>
        <v>0</v>
      </c>
      <c r="U48" s="88"/>
      <c r="V48" s="8">
        <f t="shared" si="4"/>
        <v>0</v>
      </c>
      <c r="W48" s="88"/>
      <c r="X48" s="8">
        <f t="shared" si="5"/>
        <v>0</v>
      </c>
      <c r="Y48" s="88"/>
      <c r="Z48" s="8">
        <f t="shared" si="6"/>
        <v>0</v>
      </c>
      <c r="AA48" s="88"/>
      <c r="AB48" s="8">
        <f t="shared" si="7"/>
        <v>0</v>
      </c>
      <c r="AC48" s="88"/>
      <c r="AD48" s="8">
        <f t="shared" si="8"/>
        <v>0</v>
      </c>
      <c r="AE48" s="88"/>
      <c r="AF48" s="8">
        <f t="shared" si="9"/>
        <v>0</v>
      </c>
      <c r="AG48" s="88"/>
      <c r="AH48" s="8">
        <f t="shared" si="10"/>
        <v>0</v>
      </c>
      <c r="AI48" s="88"/>
      <c r="AJ48" s="8">
        <f t="shared" si="11"/>
        <v>0</v>
      </c>
      <c r="AK48" s="88"/>
      <c r="AL48" s="8">
        <f t="shared" si="12"/>
        <v>0</v>
      </c>
    </row>
    <row r="49" spans="1:38" ht="24" hidden="1" customHeight="1">
      <c r="A49" s="179">
        <v>34</v>
      </c>
      <c r="B49" s="296"/>
      <c r="C49" s="297"/>
      <c r="D49" s="216"/>
      <c r="E49" s="217"/>
      <c r="F49" s="218"/>
      <c r="G49" s="219"/>
      <c r="H49" s="1">
        <f t="shared" si="0"/>
        <v>0</v>
      </c>
      <c r="I49" s="88"/>
      <c r="J49" s="8">
        <f t="shared" si="13"/>
        <v>0</v>
      </c>
      <c r="K49" s="88"/>
      <c r="L49" s="8">
        <f t="shared" si="14"/>
        <v>0</v>
      </c>
      <c r="M49" s="88"/>
      <c r="N49" s="8">
        <f t="shared" si="1"/>
        <v>0</v>
      </c>
      <c r="O49" s="88"/>
      <c r="P49" s="8">
        <f t="shared" si="15"/>
        <v>0</v>
      </c>
      <c r="Q49" s="88"/>
      <c r="R49" s="8">
        <f t="shared" si="2"/>
        <v>0</v>
      </c>
      <c r="S49" s="88"/>
      <c r="T49" s="8">
        <f t="shared" si="3"/>
        <v>0</v>
      </c>
      <c r="U49" s="88"/>
      <c r="V49" s="8">
        <f t="shared" si="4"/>
        <v>0</v>
      </c>
      <c r="W49" s="88"/>
      <c r="X49" s="8">
        <f t="shared" si="5"/>
        <v>0</v>
      </c>
      <c r="Y49" s="88"/>
      <c r="Z49" s="8">
        <f t="shared" si="6"/>
        <v>0</v>
      </c>
      <c r="AA49" s="88"/>
      <c r="AB49" s="8">
        <f t="shared" si="7"/>
        <v>0</v>
      </c>
      <c r="AC49" s="88"/>
      <c r="AD49" s="8">
        <f t="shared" si="8"/>
        <v>0</v>
      </c>
      <c r="AE49" s="88"/>
      <c r="AF49" s="8">
        <f t="shared" si="9"/>
        <v>0</v>
      </c>
      <c r="AG49" s="88"/>
      <c r="AH49" s="8">
        <f t="shared" si="10"/>
        <v>0</v>
      </c>
      <c r="AI49" s="88"/>
      <c r="AJ49" s="8">
        <f t="shared" si="11"/>
        <v>0</v>
      </c>
      <c r="AK49" s="88"/>
      <c r="AL49" s="8">
        <f t="shared" si="12"/>
        <v>0</v>
      </c>
    </row>
    <row r="50" spans="1:38" s="138" customFormat="1" ht="24" hidden="1" customHeight="1">
      <c r="A50" s="179">
        <v>35</v>
      </c>
      <c r="B50" s="292"/>
      <c r="C50" s="293"/>
      <c r="D50" s="220"/>
      <c r="E50" s="221"/>
      <c r="F50" s="222"/>
      <c r="G50" s="223"/>
      <c r="H50" s="71">
        <f t="shared" si="0"/>
        <v>0</v>
      </c>
      <c r="I50" s="89"/>
      <c r="J50" s="72">
        <f t="shared" si="13"/>
        <v>0</v>
      </c>
      <c r="K50" s="89"/>
      <c r="L50" s="72">
        <f t="shared" si="14"/>
        <v>0</v>
      </c>
      <c r="M50" s="89"/>
      <c r="N50" s="72">
        <f t="shared" si="1"/>
        <v>0</v>
      </c>
      <c r="O50" s="89"/>
      <c r="P50" s="72">
        <f t="shared" si="15"/>
        <v>0</v>
      </c>
      <c r="Q50" s="89"/>
      <c r="R50" s="72">
        <f t="shared" si="2"/>
        <v>0</v>
      </c>
      <c r="S50" s="89"/>
      <c r="T50" s="72">
        <f t="shared" si="3"/>
        <v>0</v>
      </c>
      <c r="U50" s="89"/>
      <c r="V50" s="72">
        <f t="shared" si="4"/>
        <v>0</v>
      </c>
      <c r="W50" s="89"/>
      <c r="X50" s="72">
        <f t="shared" si="5"/>
        <v>0</v>
      </c>
      <c r="Y50" s="89"/>
      <c r="Z50" s="72">
        <f t="shared" si="6"/>
        <v>0</v>
      </c>
      <c r="AA50" s="89"/>
      <c r="AB50" s="72">
        <f t="shared" si="7"/>
        <v>0</v>
      </c>
      <c r="AC50" s="89"/>
      <c r="AD50" s="72">
        <f t="shared" si="8"/>
        <v>0</v>
      </c>
      <c r="AE50" s="89"/>
      <c r="AF50" s="72">
        <f t="shared" si="9"/>
        <v>0</v>
      </c>
      <c r="AG50" s="89"/>
      <c r="AH50" s="72">
        <f t="shared" si="10"/>
        <v>0</v>
      </c>
      <c r="AI50" s="89"/>
      <c r="AJ50" s="72">
        <f t="shared" si="11"/>
        <v>0</v>
      </c>
      <c r="AK50" s="89"/>
      <c r="AL50" s="72">
        <f t="shared" si="12"/>
        <v>0</v>
      </c>
    </row>
    <row r="51" spans="1:38" s="138" customFormat="1" ht="24" hidden="1" customHeight="1">
      <c r="A51" s="179">
        <v>36</v>
      </c>
      <c r="B51" s="292"/>
      <c r="C51" s="293"/>
      <c r="D51" s="224"/>
      <c r="E51" s="221"/>
      <c r="F51" s="222"/>
      <c r="G51" s="223"/>
      <c r="H51" s="71">
        <f t="shared" si="0"/>
        <v>0</v>
      </c>
      <c r="I51" s="89"/>
      <c r="J51" s="72">
        <f t="shared" si="13"/>
        <v>0</v>
      </c>
      <c r="K51" s="89"/>
      <c r="L51" s="72">
        <f t="shared" si="14"/>
        <v>0</v>
      </c>
      <c r="M51" s="89"/>
      <c r="N51" s="72">
        <f t="shared" si="1"/>
        <v>0</v>
      </c>
      <c r="O51" s="89"/>
      <c r="P51" s="72">
        <f t="shared" si="15"/>
        <v>0</v>
      </c>
      <c r="Q51" s="89"/>
      <c r="R51" s="72">
        <f t="shared" si="2"/>
        <v>0</v>
      </c>
      <c r="S51" s="89"/>
      <c r="T51" s="72">
        <f t="shared" si="3"/>
        <v>0</v>
      </c>
      <c r="U51" s="89"/>
      <c r="V51" s="72">
        <f t="shared" si="4"/>
        <v>0</v>
      </c>
      <c r="W51" s="89"/>
      <c r="X51" s="72">
        <f t="shared" si="5"/>
        <v>0</v>
      </c>
      <c r="Y51" s="89"/>
      <c r="Z51" s="72">
        <f t="shared" si="6"/>
        <v>0</v>
      </c>
      <c r="AA51" s="89"/>
      <c r="AB51" s="72">
        <f t="shared" si="7"/>
        <v>0</v>
      </c>
      <c r="AC51" s="89"/>
      <c r="AD51" s="72">
        <f t="shared" si="8"/>
        <v>0</v>
      </c>
      <c r="AE51" s="89"/>
      <c r="AF51" s="72">
        <f t="shared" si="9"/>
        <v>0</v>
      </c>
      <c r="AG51" s="89"/>
      <c r="AH51" s="72">
        <f t="shared" si="10"/>
        <v>0</v>
      </c>
      <c r="AI51" s="89"/>
      <c r="AJ51" s="72">
        <f t="shared" si="11"/>
        <v>0</v>
      </c>
      <c r="AK51" s="89"/>
      <c r="AL51" s="72">
        <f t="shared" si="12"/>
        <v>0</v>
      </c>
    </row>
    <row r="52" spans="1:38" s="138" customFormat="1" ht="24" hidden="1" customHeight="1">
      <c r="A52" s="179">
        <v>37</v>
      </c>
      <c r="B52" s="292"/>
      <c r="C52" s="293"/>
      <c r="D52" s="224"/>
      <c r="E52" s="221"/>
      <c r="F52" s="222"/>
      <c r="G52" s="223"/>
      <c r="H52" s="71">
        <f t="shared" si="0"/>
        <v>0</v>
      </c>
      <c r="I52" s="89"/>
      <c r="J52" s="72">
        <f t="shared" si="13"/>
        <v>0</v>
      </c>
      <c r="K52" s="89"/>
      <c r="L52" s="72">
        <f t="shared" si="14"/>
        <v>0</v>
      </c>
      <c r="M52" s="89"/>
      <c r="N52" s="72">
        <f t="shared" si="1"/>
        <v>0</v>
      </c>
      <c r="O52" s="89"/>
      <c r="P52" s="72">
        <f t="shared" si="15"/>
        <v>0</v>
      </c>
      <c r="Q52" s="89"/>
      <c r="R52" s="72">
        <f t="shared" si="2"/>
        <v>0</v>
      </c>
      <c r="S52" s="89"/>
      <c r="T52" s="72">
        <f t="shared" si="3"/>
        <v>0</v>
      </c>
      <c r="U52" s="89"/>
      <c r="V52" s="72">
        <f t="shared" si="4"/>
        <v>0</v>
      </c>
      <c r="W52" s="89"/>
      <c r="X52" s="72">
        <f t="shared" si="5"/>
        <v>0</v>
      </c>
      <c r="Y52" s="89"/>
      <c r="Z52" s="72">
        <f t="shared" si="6"/>
        <v>0</v>
      </c>
      <c r="AA52" s="89"/>
      <c r="AB52" s="72">
        <f t="shared" si="7"/>
        <v>0</v>
      </c>
      <c r="AC52" s="89"/>
      <c r="AD52" s="72">
        <f t="shared" si="8"/>
        <v>0</v>
      </c>
      <c r="AE52" s="89"/>
      <c r="AF52" s="72">
        <f t="shared" si="9"/>
        <v>0</v>
      </c>
      <c r="AG52" s="89"/>
      <c r="AH52" s="72">
        <f t="shared" si="10"/>
        <v>0</v>
      </c>
      <c r="AI52" s="89"/>
      <c r="AJ52" s="72">
        <f t="shared" si="11"/>
        <v>0</v>
      </c>
      <c r="AK52" s="89"/>
      <c r="AL52" s="72">
        <f t="shared" si="12"/>
        <v>0</v>
      </c>
    </row>
    <row r="53" spans="1:38" s="138" customFormat="1" ht="24" hidden="1" customHeight="1">
      <c r="A53" s="179">
        <v>38</v>
      </c>
      <c r="B53" s="292"/>
      <c r="C53" s="293"/>
      <c r="D53" s="224"/>
      <c r="E53" s="221"/>
      <c r="F53" s="222"/>
      <c r="G53" s="223"/>
      <c r="H53" s="71">
        <f t="shared" si="0"/>
        <v>0</v>
      </c>
      <c r="I53" s="89"/>
      <c r="J53" s="72">
        <f t="shared" si="13"/>
        <v>0</v>
      </c>
      <c r="K53" s="89"/>
      <c r="L53" s="72">
        <f t="shared" si="14"/>
        <v>0</v>
      </c>
      <c r="M53" s="89"/>
      <c r="N53" s="72">
        <f t="shared" si="1"/>
        <v>0</v>
      </c>
      <c r="O53" s="89"/>
      <c r="P53" s="72">
        <f t="shared" si="15"/>
        <v>0</v>
      </c>
      <c r="Q53" s="89"/>
      <c r="R53" s="72">
        <f t="shared" si="2"/>
        <v>0</v>
      </c>
      <c r="S53" s="89"/>
      <c r="T53" s="72">
        <f t="shared" si="3"/>
        <v>0</v>
      </c>
      <c r="U53" s="89"/>
      <c r="V53" s="72">
        <f t="shared" si="4"/>
        <v>0</v>
      </c>
      <c r="W53" s="89"/>
      <c r="X53" s="72">
        <f t="shared" si="5"/>
        <v>0</v>
      </c>
      <c r="Y53" s="89"/>
      <c r="Z53" s="72">
        <f t="shared" si="6"/>
        <v>0</v>
      </c>
      <c r="AA53" s="89"/>
      <c r="AB53" s="72">
        <f t="shared" si="7"/>
        <v>0</v>
      </c>
      <c r="AC53" s="89"/>
      <c r="AD53" s="72">
        <f t="shared" si="8"/>
        <v>0</v>
      </c>
      <c r="AE53" s="89"/>
      <c r="AF53" s="72">
        <f t="shared" si="9"/>
        <v>0</v>
      </c>
      <c r="AG53" s="89"/>
      <c r="AH53" s="72">
        <f t="shared" si="10"/>
        <v>0</v>
      </c>
      <c r="AI53" s="89"/>
      <c r="AJ53" s="72">
        <f t="shared" si="11"/>
        <v>0</v>
      </c>
      <c r="AK53" s="89"/>
      <c r="AL53" s="72">
        <f t="shared" si="12"/>
        <v>0</v>
      </c>
    </row>
    <row r="54" spans="1:38" s="138" customFormat="1" ht="24" hidden="1" customHeight="1">
      <c r="A54" s="179">
        <v>39</v>
      </c>
      <c r="B54" s="292"/>
      <c r="C54" s="293"/>
      <c r="D54" s="224"/>
      <c r="E54" s="221"/>
      <c r="F54" s="222"/>
      <c r="G54" s="223"/>
      <c r="H54" s="71">
        <f t="shared" si="0"/>
        <v>0</v>
      </c>
      <c r="I54" s="89"/>
      <c r="J54" s="72">
        <f t="shared" si="13"/>
        <v>0</v>
      </c>
      <c r="K54" s="89"/>
      <c r="L54" s="72">
        <f t="shared" si="14"/>
        <v>0</v>
      </c>
      <c r="M54" s="89"/>
      <c r="N54" s="72">
        <f t="shared" si="1"/>
        <v>0</v>
      </c>
      <c r="O54" s="89"/>
      <c r="P54" s="72">
        <f t="shared" si="15"/>
        <v>0</v>
      </c>
      <c r="Q54" s="89"/>
      <c r="R54" s="72">
        <f t="shared" si="2"/>
        <v>0</v>
      </c>
      <c r="S54" s="89"/>
      <c r="T54" s="72">
        <f t="shared" si="3"/>
        <v>0</v>
      </c>
      <c r="U54" s="89"/>
      <c r="V54" s="72">
        <f t="shared" si="4"/>
        <v>0</v>
      </c>
      <c r="W54" s="89"/>
      <c r="X54" s="72">
        <f t="shared" si="5"/>
        <v>0</v>
      </c>
      <c r="Y54" s="89"/>
      <c r="Z54" s="72">
        <f t="shared" si="6"/>
        <v>0</v>
      </c>
      <c r="AA54" s="89"/>
      <c r="AB54" s="72">
        <f t="shared" si="7"/>
        <v>0</v>
      </c>
      <c r="AC54" s="89"/>
      <c r="AD54" s="72">
        <f t="shared" si="8"/>
        <v>0</v>
      </c>
      <c r="AE54" s="89"/>
      <c r="AF54" s="72">
        <f t="shared" si="9"/>
        <v>0</v>
      </c>
      <c r="AG54" s="89"/>
      <c r="AH54" s="72">
        <f t="shared" si="10"/>
        <v>0</v>
      </c>
      <c r="AI54" s="89"/>
      <c r="AJ54" s="72">
        <f t="shared" si="11"/>
        <v>0</v>
      </c>
      <c r="AK54" s="89"/>
      <c r="AL54" s="72">
        <f t="shared" si="12"/>
        <v>0</v>
      </c>
    </row>
    <row r="55" spans="1:38" s="138" customFormat="1" ht="24" hidden="1" customHeight="1">
      <c r="A55" s="179">
        <v>40</v>
      </c>
      <c r="B55" s="292"/>
      <c r="C55" s="293"/>
      <c r="D55" s="224"/>
      <c r="E55" s="221"/>
      <c r="F55" s="222"/>
      <c r="G55" s="223"/>
      <c r="H55" s="71">
        <f t="shared" si="0"/>
        <v>0</v>
      </c>
      <c r="I55" s="89"/>
      <c r="J55" s="72">
        <f t="shared" si="13"/>
        <v>0</v>
      </c>
      <c r="K55" s="89"/>
      <c r="L55" s="72">
        <f t="shared" si="14"/>
        <v>0</v>
      </c>
      <c r="M55" s="89"/>
      <c r="N55" s="72">
        <f t="shared" si="1"/>
        <v>0</v>
      </c>
      <c r="O55" s="89"/>
      <c r="P55" s="72">
        <f t="shared" si="15"/>
        <v>0</v>
      </c>
      <c r="Q55" s="89"/>
      <c r="R55" s="72">
        <f t="shared" si="2"/>
        <v>0</v>
      </c>
      <c r="S55" s="89"/>
      <c r="T55" s="72">
        <f t="shared" si="3"/>
        <v>0</v>
      </c>
      <c r="U55" s="89"/>
      <c r="V55" s="72">
        <f t="shared" si="4"/>
        <v>0</v>
      </c>
      <c r="W55" s="89"/>
      <c r="X55" s="72">
        <f t="shared" si="5"/>
        <v>0</v>
      </c>
      <c r="Y55" s="89"/>
      <c r="Z55" s="72">
        <f t="shared" si="6"/>
        <v>0</v>
      </c>
      <c r="AA55" s="89"/>
      <c r="AB55" s="72">
        <f t="shared" si="7"/>
        <v>0</v>
      </c>
      <c r="AC55" s="89"/>
      <c r="AD55" s="72">
        <f t="shared" si="8"/>
        <v>0</v>
      </c>
      <c r="AE55" s="89"/>
      <c r="AF55" s="72">
        <f t="shared" si="9"/>
        <v>0</v>
      </c>
      <c r="AG55" s="89"/>
      <c r="AH55" s="72">
        <f t="shared" si="10"/>
        <v>0</v>
      </c>
      <c r="AI55" s="89"/>
      <c r="AJ55" s="72">
        <f t="shared" si="11"/>
        <v>0</v>
      </c>
      <c r="AK55" s="89"/>
      <c r="AL55" s="72">
        <f t="shared" si="12"/>
        <v>0</v>
      </c>
    </row>
    <row r="56" spans="1:38" s="138" customFormat="1" ht="24" hidden="1" customHeight="1">
      <c r="A56" s="179">
        <v>41</v>
      </c>
      <c r="B56" s="292"/>
      <c r="C56" s="293"/>
      <c r="D56" s="224"/>
      <c r="E56" s="221"/>
      <c r="F56" s="222"/>
      <c r="G56" s="223"/>
      <c r="H56" s="71">
        <f t="shared" si="0"/>
        <v>0</v>
      </c>
      <c r="I56" s="89"/>
      <c r="J56" s="72">
        <f t="shared" si="13"/>
        <v>0</v>
      </c>
      <c r="K56" s="89"/>
      <c r="L56" s="72">
        <f t="shared" si="14"/>
        <v>0</v>
      </c>
      <c r="M56" s="89"/>
      <c r="N56" s="72">
        <f t="shared" si="1"/>
        <v>0</v>
      </c>
      <c r="O56" s="89"/>
      <c r="P56" s="72">
        <f t="shared" si="15"/>
        <v>0</v>
      </c>
      <c r="Q56" s="89"/>
      <c r="R56" s="72">
        <f t="shared" si="2"/>
        <v>0</v>
      </c>
      <c r="S56" s="89"/>
      <c r="T56" s="72">
        <f t="shared" si="3"/>
        <v>0</v>
      </c>
      <c r="U56" s="89"/>
      <c r="V56" s="72">
        <f t="shared" si="4"/>
        <v>0</v>
      </c>
      <c r="W56" s="89"/>
      <c r="X56" s="72">
        <f t="shared" si="5"/>
        <v>0</v>
      </c>
      <c r="Y56" s="89"/>
      <c r="Z56" s="72">
        <f t="shared" si="6"/>
        <v>0</v>
      </c>
      <c r="AA56" s="89"/>
      <c r="AB56" s="72">
        <f t="shared" si="7"/>
        <v>0</v>
      </c>
      <c r="AC56" s="89"/>
      <c r="AD56" s="72">
        <f t="shared" si="8"/>
        <v>0</v>
      </c>
      <c r="AE56" s="89"/>
      <c r="AF56" s="72">
        <f t="shared" si="9"/>
        <v>0</v>
      </c>
      <c r="AG56" s="89"/>
      <c r="AH56" s="72">
        <f t="shared" si="10"/>
        <v>0</v>
      </c>
      <c r="AI56" s="89"/>
      <c r="AJ56" s="72">
        <f t="shared" si="11"/>
        <v>0</v>
      </c>
      <c r="AK56" s="89"/>
      <c r="AL56" s="72">
        <f t="shared" si="12"/>
        <v>0</v>
      </c>
    </row>
    <row r="57" spans="1:38" s="138" customFormat="1" ht="24" hidden="1" customHeight="1">
      <c r="A57" s="179">
        <v>42</v>
      </c>
      <c r="B57" s="292"/>
      <c r="C57" s="293"/>
      <c r="D57" s="224"/>
      <c r="E57" s="221"/>
      <c r="F57" s="222"/>
      <c r="G57" s="223"/>
      <c r="H57" s="71">
        <f t="shared" si="0"/>
        <v>0</v>
      </c>
      <c r="I57" s="89"/>
      <c r="J57" s="72">
        <f t="shared" si="13"/>
        <v>0</v>
      </c>
      <c r="K57" s="89"/>
      <c r="L57" s="72">
        <f t="shared" si="14"/>
        <v>0</v>
      </c>
      <c r="M57" s="89"/>
      <c r="N57" s="72">
        <f t="shared" si="1"/>
        <v>0</v>
      </c>
      <c r="O57" s="89"/>
      <c r="P57" s="72">
        <f t="shared" si="15"/>
        <v>0</v>
      </c>
      <c r="Q57" s="89"/>
      <c r="R57" s="72">
        <f t="shared" si="2"/>
        <v>0</v>
      </c>
      <c r="S57" s="89"/>
      <c r="T57" s="72">
        <f t="shared" si="3"/>
        <v>0</v>
      </c>
      <c r="U57" s="89"/>
      <c r="V57" s="72">
        <f t="shared" si="4"/>
        <v>0</v>
      </c>
      <c r="W57" s="89"/>
      <c r="X57" s="72">
        <f t="shared" si="5"/>
        <v>0</v>
      </c>
      <c r="Y57" s="89"/>
      <c r="Z57" s="72">
        <f t="shared" si="6"/>
        <v>0</v>
      </c>
      <c r="AA57" s="89"/>
      <c r="AB57" s="72">
        <f t="shared" si="7"/>
        <v>0</v>
      </c>
      <c r="AC57" s="89"/>
      <c r="AD57" s="72">
        <f t="shared" si="8"/>
        <v>0</v>
      </c>
      <c r="AE57" s="89"/>
      <c r="AF57" s="72">
        <f t="shared" si="9"/>
        <v>0</v>
      </c>
      <c r="AG57" s="89"/>
      <c r="AH57" s="72">
        <f t="shared" si="10"/>
        <v>0</v>
      </c>
      <c r="AI57" s="89"/>
      <c r="AJ57" s="72">
        <f t="shared" si="11"/>
        <v>0</v>
      </c>
      <c r="AK57" s="89"/>
      <c r="AL57" s="72">
        <f t="shared" si="12"/>
        <v>0</v>
      </c>
    </row>
    <row r="58" spans="1:38" s="138" customFormat="1" ht="24" hidden="1" customHeight="1">
      <c r="A58" s="179">
        <v>43</v>
      </c>
      <c r="B58" s="292"/>
      <c r="C58" s="293"/>
      <c r="D58" s="224"/>
      <c r="E58" s="221"/>
      <c r="F58" s="222"/>
      <c r="G58" s="223"/>
      <c r="H58" s="71">
        <f t="shared" si="0"/>
        <v>0</v>
      </c>
      <c r="I58" s="89"/>
      <c r="J58" s="72">
        <f t="shared" si="13"/>
        <v>0</v>
      </c>
      <c r="K58" s="89"/>
      <c r="L58" s="72">
        <f t="shared" si="14"/>
        <v>0</v>
      </c>
      <c r="M58" s="89"/>
      <c r="N58" s="72">
        <f t="shared" si="1"/>
        <v>0</v>
      </c>
      <c r="O58" s="89"/>
      <c r="P58" s="72">
        <f t="shared" si="15"/>
        <v>0</v>
      </c>
      <c r="Q58" s="89"/>
      <c r="R58" s="72">
        <f t="shared" si="2"/>
        <v>0</v>
      </c>
      <c r="S58" s="89"/>
      <c r="T58" s="72">
        <f t="shared" si="3"/>
        <v>0</v>
      </c>
      <c r="U58" s="89"/>
      <c r="V58" s="72">
        <f t="shared" si="4"/>
        <v>0</v>
      </c>
      <c r="W58" s="89"/>
      <c r="X58" s="72">
        <f t="shared" si="5"/>
        <v>0</v>
      </c>
      <c r="Y58" s="89"/>
      <c r="Z58" s="72">
        <f t="shared" si="6"/>
        <v>0</v>
      </c>
      <c r="AA58" s="89"/>
      <c r="AB58" s="72">
        <f t="shared" si="7"/>
        <v>0</v>
      </c>
      <c r="AC58" s="89"/>
      <c r="AD58" s="72">
        <f t="shared" si="8"/>
        <v>0</v>
      </c>
      <c r="AE58" s="89"/>
      <c r="AF58" s="72">
        <f t="shared" si="9"/>
        <v>0</v>
      </c>
      <c r="AG58" s="89"/>
      <c r="AH58" s="72">
        <f t="shared" si="10"/>
        <v>0</v>
      </c>
      <c r="AI58" s="89"/>
      <c r="AJ58" s="72">
        <f t="shared" si="11"/>
        <v>0</v>
      </c>
      <c r="AK58" s="89"/>
      <c r="AL58" s="72">
        <f t="shared" si="12"/>
        <v>0</v>
      </c>
    </row>
    <row r="59" spans="1:38" s="138" customFormat="1" ht="24" hidden="1" customHeight="1">
      <c r="A59" s="179">
        <v>44</v>
      </c>
      <c r="B59" s="292"/>
      <c r="C59" s="293"/>
      <c r="D59" s="224"/>
      <c r="E59" s="221"/>
      <c r="F59" s="222"/>
      <c r="G59" s="223"/>
      <c r="H59" s="71">
        <f t="shared" si="0"/>
        <v>0</v>
      </c>
      <c r="I59" s="89"/>
      <c r="J59" s="72">
        <f t="shared" si="13"/>
        <v>0</v>
      </c>
      <c r="K59" s="89"/>
      <c r="L59" s="72">
        <f t="shared" si="14"/>
        <v>0</v>
      </c>
      <c r="M59" s="89"/>
      <c r="N59" s="72">
        <f t="shared" si="1"/>
        <v>0</v>
      </c>
      <c r="O59" s="89"/>
      <c r="P59" s="72">
        <f t="shared" si="15"/>
        <v>0</v>
      </c>
      <c r="Q59" s="89"/>
      <c r="R59" s="72">
        <f t="shared" si="2"/>
        <v>0</v>
      </c>
      <c r="S59" s="89"/>
      <c r="T59" s="72">
        <f t="shared" si="3"/>
        <v>0</v>
      </c>
      <c r="U59" s="89"/>
      <c r="V59" s="72">
        <f t="shared" si="4"/>
        <v>0</v>
      </c>
      <c r="W59" s="89"/>
      <c r="X59" s="72">
        <f t="shared" si="5"/>
        <v>0</v>
      </c>
      <c r="Y59" s="89"/>
      <c r="Z59" s="72">
        <f t="shared" si="6"/>
        <v>0</v>
      </c>
      <c r="AA59" s="89"/>
      <c r="AB59" s="72">
        <f t="shared" si="7"/>
        <v>0</v>
      </c>
      <c r="AC59" s="89"/>
      <c r="AD59" s="72">
        <f t="shared" si="8"/>
        <v>0</v>
      </c>
      <c r="AE59" s="89"/>
      <c r="AF59" s="72">
        <f t="shared" si="9"/>
        <v>0</v>
      </c>
      <c r="AG59" s="89"/>
      <c r="AH59" s="72">
        <f t="shared" si="10"/>
        <v>0</v>
      </c>
      <c r="AI59" s="89"/>
      <c r="AJ59" s="72">
        <f t="shared" si="11"/>
        <v>0</v>
      </c>
      <c r="AK59" s="89"/>
      <c r="AL59" s="72">
        <f t="shared" si="12"/>
        <v>0</v>
      </c>
    </row>
    <row r="60" spans="1:38" s="138" customFormat="1" ht="24" hidden="1" customHeight="1">
      <c r="A60" s="179">
        <v>45</v>
      </c>
      <c r="B60" s="292"/>
      <c r="C60" s="293"/>
      <c r="D60" s="224"/>
      <c r="E60" s="221"/>
      <c r="F60" s="222"/>
      <c r="G60" s="223"/>
      <c r="H60" s="71">
        <f t="shared" si="0"/>
        <v>0</v>
      </c>
      <c r="I60" s="89"/>
      <c r="J60" s="72">
        <f t="shared" si="13"/>
        <v>0</v>
      </c>
      <c r="K60" s="89"/>
      <c r="L60" s="72">
        <f t="shared" si="14"/>
        <v>0</v>
      </c>
      <c r="M60" s="89"/>
      <c r="N60" s="72">
        <f t="shared" si="1"/>
        <v>0</v>
      </c>
      <c r="O60" s="89"/>
      <c r="P60" s="72">
        <f t="shared" si="15"/>
        <v>0</v>
      </c>
      <c r="Q60" s="89"/>
      <c r="R60" s="72">
        <f t="shared" si="2"/>
        <v>0</v>
      </c>
      <c r="S60" s="89"/>
      <c r="T60" s="72">
        <f t="shared" si="3"/>
        <v>0</v>
      </c>
      <c r="U60" s="89"/>
      <c r="V60" s="72">
        <f t="shared" si="4"/>
        <v>0</v>
      </c>
      <c r="W60" s="89"/>
      <c r="X60" s="72">
        <f t="shared" si="5"/>
        <v>0</v>
      </c>
      <c r="Y60" s="89"/>
      <c r="Z60" s="72">
        <f t="shared" si="6"/>
        <v>0</v>
      </c>
      <c r="AA60" s="89"/>
      <c r="AB60" s="72">
        <f t="shared" si="7"/>
        <v>0</v>
      </c>
      <c r="AC60" s="89"/>
      <c r="AD60" s="72">
        <f t="shared" si="8"/>
        <v>0</v>
      </c>
      <c r="AE60" s="89"/>
      <c r="AF60" s="72">
        <f t="shared" si="9"/>
        <v>0</v>
      </c>
      <c r="AG60" s="89"/>
      <c r="AH60" s="72">
        <f t="shared" si="10"/>
        <v>0</v>
      </c>
      <c r="AI60" s="89"/>
      <c r="AJ60" s="72">
        <f t="shared" si="11"/>
        <v>0</v>
      </c>
      <c r="AK60" s="89"/>
      <c r="AL60" s="72">
        <f t="shared" si="12"/>
        <v>0</v>
      </c>
    </row>
    <row r="61" spans="1:38" s="138" customFormat="1" ht="24" hidden="1" customHeight="1">
      <c r="A61" s="179">
        <v>46</v>
      </c>
      <c r="B61" s="292"/>
      <c r="C61" s="293"/>
      <c r="D61" s="224"/>
      <c r="E61" s="221"/>
      <c r="F61" s="222"/>
      <c r="G61" s="223"/>
      <c r="H61" s="71">
        <f t="shared" si="0"/>
        <v>0</v>
      </c>
      <c r="I61" s="89"/>
      <c r="J61" s="72">
        <f t="shared" si="13"/>
        <v>0</v>
      </c>
      <c r="K61" s="89"/>
      <c r="L61" s="72">
        <f t="shared" si="14"/>
        <v>0</v>
      </c>
      <c r="M61" s="89"/>
      <c r="N61" s="72">
        <f t="shared" si="1"/>
        <v>0</v>
      </c>
      <c r="O61" s="89"/>
      <c r="P61" s="72">
        <f t="shared" si="15"/>
        <v>0</v>
      </c>
      <c r="Q61" s="89"/>
      <c r="R61" s="72">
        <f t="shared" si="2"/>
        <v>0</v>
      </c>
      <c r="S61" s="89"/>
      <c r="T61" s="72">
        <f t="shared" si="3"/>
        <v>0</v>
      </c>
      <c r="U61" s="89"/>
      <c r="V61" s="72">
        <f t="shared" si="4"/>
        <v>0</v>
      </c>
      <c r="W61" s="89"/>
      <c r="X61" s="72">
        <f t="shared" si="5"/>
        <v>0</v>
      </c>
      <c r="Y61" s="89"/>
      <c r="Z61" s="72">
        <f t="shared" si="6"/>
        <v>0</v>
      </c>
      <c r="AA61" s="89"/>
      <c r="AB61" s="72">
        <f t="shared" si="7"/>
        <v>0</v>
      </c>
      <c r="AC61" s="89"/>
      <c r="AD61" s="72">
        <f t="shared" si="8"/>
        <v>0</v>
      </c>
      <c r="AE61" s="89"/>
      <c r="AF61" s="72">
        <f t="shared" si="9"/>
        <v>0</v>
      </c>
      <c r="AG61" s="89"/>
      <c r="AH61" s="72">
        <f t="shared" si="10"/>
        <v>0</v>
      </c>
      <c r="AI61" s="89"/>
      <c r="AJ61" s="72">
        <f t="shared" si="11"/>
        <v>0</v>
      </c>
      <c r="AK61" s="89"/>
      <c r="AL61" s="72">
        <f t="shared" si="12"/>
        <v>0</v>
      </c>
    </row>
    <row r="62" spans="1:38" s="138" customFormat="1" ht="24" hidden="1" customHeight="1">
      <c r="A62" s="179">
        <v>47</v>
      </c>
      <c r="B62" s="292"/>
      <c r="C62" s="293"/>
      <c r="D62" s="224"/>
      <c r="E62" s="221"/>
      <c r="F62" s="222"/>
      <c r="G62" s="223"/>
      <c r="H62" s="71">
        <f t="shared" si="0"/>
        <v>0</v>
      </c>
      <c r="I62" s="89"/>
      <c r="J62" s="72">
        <f t="shared" si="13"/>
        <v>0</v>
      </c>
      <c r="K62" s="89"/>
      <c r="L62" s="72">
        <f t="shared" si="14"/>
        <v>0</v>
      </c>
      <c r="M62" s="89"/>
      <c r="N62" s="72">
        <f t="shared" si="1"/>
        <v>0</v>
      </c>
      <c r="O62" s="89"/>
      <c r="P62" s="72">
        <f t="shared" si="15"/>
        <v>0</v>
      </c>
      <c r="Q62" s="89"/>
      <c r="R62" s="72">
        <f t="shared" si="2"/>
        <v>0</v>
      </c>
      <c r="S62" s="89"/>
      <c r="T62" s="72">
        <f t="shared" si="3"/>
        <v>0</v>
      </c>
      <c r="U62" s="89"/>
      <c r="V62" s="72">
        <f t="shared" si="4"/>
        <v>0</v>
      </c>
      <c r="W62" s="89"/>
      <c r="X62" s="72">
        <f t="shared" si="5"/>
        <v>0</v>
      </c>
      <c r="Y62" s="89"/>
      <c r="Z62" s="72">
        <f t="shared" si="6"/>
        <v>0</v>
      </c>
      <c r="AA62" s="89"/>
      <c r="AB62" s="72">
        <f t="shared" si="7"/>
        <v>0</v>
      </c>
      <c r="AC62" s="89"/>
      <c r="AD62" s="72">
        <f t="shared" si="8"/>
        <v>0</v>
      </c>
      <c r="AE62" s="89"/>
      <c r="AF62" s="72">
        <f t="shared" si="9"/>
        <v>0</v>
      </c>
      <c r="AG62" s="89"/>
      <c r="AH62" s="72">
        <f t="shared" si="10"/>
        <v>0</v>
      </c>
      <c r="AI62" s="89"/>
      <c r="AJ62" s="72">
        <f t="shared" si="11"/>
        <v>0</v>
      </c>
      <c r="AK62" s="89"/>
      <c r="AL62" s="72">
        <f t="shared" si="12"/>
        <v>0</v>
      </c>
    </row>
    <row r="63" spans="1:38" s="138" customFormat="1" ht="24" hidden="1" customHeight="1">
      <c r="A63" s="179">
        <v>48</v>
      </c>
      <c r="B63" s="292"/>
      <c r="C63" s="293"/>
      <c r="D63" s="224"/>
      <c r="E63" s="221"/>
      <c r="F63" s="222"/>
      <c r="G63" s="223"/>
      <c r="H63" s="71">
        <f t="shared" si="0"/>
        <v>0</v>
      </c>
      <c r="I63" s="89"/>
      <c r="J63" s="72">
        <f t="shared" si="13"/>
        <v>0</v>
      </c>
      <c r="K63" s="89"/>
      <c r="L63" s="72">
        <f t="shared" si="14"/>
        <v>0</v>
      </c>
      <c r="M63" s="89"/>
      <c r="N63" s="72">
        <f t="shared" si="1"/>
        <v>0</v>
      </c>
      <c r="O63" s="89"/>
      <c r="P63" s="72">
        <f t="shared" si="15"/>
        <v>0</v>
      </c>
      <c r="Q63" s="89"/>
      <c r="R63" s="72">
        <f t="shared" si="2"/>
        <v>0</v>
      </c>
      <c r="S63" s="89"/>
      <c r="T63" s="72">
        <f t="shared" si="3"/>
        <v>0</v>
      </c>
      <c r="U63" s="89"/>
      <c r="V63" s="72">
        <f t="shared" si="4"/>
        <v>0</v>
      </c>
      <c r="W63" s="89"/>
      <c r="X63" s="72">
        <f t="shared" si="5"/>
        <v>0</v>
      </c>
      <c r="Y63" s="89"/>
      <c r="Z63" s="72">
        <f t="shared" si="6"/>
        <v>0</v>
      </c>
      <c r="AA63" s="89"/>
      <c r="AB63" s="72">
        <f t="shared" si="7"/>
        <v>0</v>
      </c>
      <c r="AC63" s="89"/>
      <c r="AD63" s="72">
        <f t="shared" si="8"/>
        <v>0</v>
      </c>
      <c r="AE63" s="89"/>
      <c r="AF63" s="72">
        <f t="shared" si="9"/>
        <v>0</v>
      </c>
      <c r="AG63" s="89"/>
      <c r="AH63" s="72">
        <f t="shared" si="10"/>
        <v>0</v>
      </c>
      <c r="AI63" s="89"/>
      <c r="AJ63" s="72">
        <f t="shared" si="11"/>
        <v>0</v>
      </c>
      <c r="AK63" s="89"/>
      <c r="AL63" s="72">
        <f t="shared" si="12"/>
        <v>0</v>
      </c>
    </row>
    <row r="64" spans="1:38" s="138" customFormat="1" ht="24" hidden="1" customHeight="1">
      <c r="A64" s="179">
        <v>49</v>
      </c>
      <c r="B64" s="292"/>
      <c r="C64" s="293"/>
      <c r="D64" s="224"/>
      <c r="E64" s="221"/>
      <c r="F64" s="222"/>
      <c r="G64" s="223"/>
      <c r="H64" s="71">
        <f t="shared" si="0"/>
        <v>0</v>
      </c>
      <c r="I64" s="89"/>
      <c r="J64" s="72">
        <f t="shared" si="13"/>
        <v>0</v>
      </c>
      <c r="K64" s="89"/>
      <c r="L64" s="72">
        <f t="shared" si="14"/>
        <v>0</v>
      </c>
      <c r="M64" s="89"/>
      <c r="N64" s="72">
        <f t="shared" si="1"/>
        <v>0</v>
      </c>
      <c r="O64" s="89"/>
      <c r="P64" s="72">
        <f t="shared" si="15"/>
        <v>0</v>
      </c>
      <c r="Q64" s="89"/>
      <c r="R64" s="72">
        <f t="shared" si="2"/>
        <v>0</v>
      </c>
      <c r="S64" s="89"/>
      <c r="T64" s="72">
        <f t="shared" si="3"/>
        <v>0</v>
      </c>
      <c r="U64" s="89"/>
      <c r="V64" s="72">
        <f t="shared" si="4"/>
        <v>0</v>
      </c>
      <c r="W64" s="89"/>
      <c r="X64" s="72">
        <f t="shared" si="5"/>
        <v>0</v>
      </c>
      <c r="Y64" s="89"/>
      <c r="Z64" s="72">
        <f t="shared" si="6"/>
        <v>0</v>
      </c>
      <c r="AA64" s="89"/>
      <c r="AB64" s="72">
        <f t="shared" si="7"/>
        <v>0</v>
      </c>
      <c r="AC64" s="89"/>
      <c r="AD64" s="72">
        <f t="shared" si="8"/>
        <v>0</v>
      </c>
      <c r="AE64" s="89"/>
      <c r="AF64" s="72">
        <f t="shared" si="9"/>
        <v>0</v>
      </c>
      <c r="AG64" s="89"/>
      <c r="AH64" s="72">
        <f t="shared" si="10"/>
        <v>0</v>
      </c>
      <c r="AI64" s="89"/>
      <c r="AJ64" s="72">
        <f t="shared" si="11"/>
        <v>0</v>
      </c>
      <c r="AK64" s="89"/>
      <c r="AL64" s="72">
        <f t="shared" si="12"/>
        <v>0</v>
      </c>
    </row>
    <row r="65" spans="1:38" s="138" customFormat="1" ht="24" hidden="1" customHeight="1">
      <c r="A65" s="179">
        <v>50</v>
      </c>
      <c r="B65" s="292"/>
      <c r="C65" s="293"/>
      <c r="D65" s="224"/>
      <c r="E65" s="221"/>
      <c r="F65" s="222"/>
      <c r="G65" s="223"/>
      <c r="H65" s="71">
        <f t="shared" si="0"/>
        <v>0</v>
      </c>
      <c r="I65" s="89"/>
      <c r="J65" s="72">
        <f t="shared" si="13"/>
        <v>0</v>
      </c>
      <c r="K65" s="89"/>
      <c r="L65" s="72">
        <f t="shared" si="14"/>
        <v>0</v>
      </c>
      <c r="M65" s="89"/>
      <c r="N65" s="72">
        <f t="shared" si="1"/>
        <v>0</v>
      </c>
      <c r="O65" s="89"/>
      <c r="P65" s="72">
        <f t="shared" si="15"/>
        <v>0</v>
      </c>
      <c r="Q65" s="89"/>
      <c r="R65" s="72">
        <f t="shared" si="2"/>
        <v>0</v>
      </c>
      <c r="S65" s="89"/>
      <c r="T65" s="72">
        <f t="shared" si="3"/>
        <v>0</v>
      </c>
      <c r="U65" s="89"/>
      <c r="V65" s="72">
        <f t="shared" si="4"/>
        <v>0</v>
      </c>
      <c r="W65" s="89"/>
      <c r="X65" s="72">
        <f t="shared" si="5"/>
        <v>0</v>
      </c>
      <c r="Y65" s="89"/>
      <c r="Z65" s="72">
        <f t="shared" si="6"/>
        <v>0</v>
      </c>
      <c r="AA65" s="89"/>
      <c r="AB65" s="72">
        <f t="shared" si="7"/>
        <v>0</v>
      </c>
      <c r="AC65" s="89"/>
      <c r="AD65" s="72">
        <f t="shared" si="8"/>
        <v>0</v>
      </c>
      <c r="AE65" s="89"/>
      <c r="AF65" s="72">
        <f t="shared" si="9"/>
        <v>0</v>
      </c>
      <c r="AG65" s="89"/>
      <c r="AH65" s="72">
        <f t="shared" si="10"/>
        <v>0</v>
      </c>
      <c r="AI65" s="89"/>
      <c r="AJ65" s="72">
        <f t="shared" si="11"/>
        <v>0</v>
      </c>
      <c r="AK65" s="89"/>
      <c r="AL65" s="72">
        <f t="shared" si="12"/>
        <v>0</v>
      </c>
    </row>
    <row r="66" spans="1:38" s="138" customFormat="1" ht="24" hidden="1" customHeight="1">
      <c r="A66" s="179">
        <v>51</v>
      </c>
      <c r="B66" s="292"/>
      <c r="C66" s="293"/>
      <c r="D66" s="224"/>
      <c r="E66" s="221"/>
      <c r="F66" s="222"/>
      <c r="G66" s="223"/>
      <c r="H66" s="71">
        <f t="shared" si="0"/>
        <v>0</v>
      </c>
      <c r="I66" s="89"/>
      <c r="J66" s="72">
        <f t="shared" si="13"/>
        <v>0</v>
      </c>
      <c r="K66" s="89"/>
      <c r="L66" s="72">
        <f t="shared" si="14"/>
        <v>0</v>
      </c>
      <c r="M66" s="89"/>
      <c r="N66" s="72">
        <f t="shared" si="1"/>
        <v>0</v>
      </c>
      <c r="O66" s="89"/>
      <c r="P66" s="72">
        <f t="shared" si="15"/>
        <v>0</v>
      </c>
      <c r="Q66" s="89"/>
      <c r="R66" s="72">
        <f t="shared" si="2"/>
        <v>0</v>
      </c>
      <c r="S66" s="89"/>
      <c r="T66" s="72">
        <f t="shared" si="3"/>
        <v>0</v>
      </c>
      <c r="U66" s="89"/>
      <c r="V66" s="72">
        <f t="shared" si="4"/>
        <v>0</v>
      </c>
      <c r="W66" s="89"/>
      <c r="X66" s="72">
        <f t="shared" si="5"/>
        <v>0</v>
      </c>
      <c r="Y66" s="89"/>
      <c r="Z66" s="72">
        <f t="shared" si="6"/>
        <v>0</v>
      </c>
      <c r="AA66" s="89"/>
      <c r="AB66" s="72">
        <f t="shared" si="7"/>
        <v>0</v>
      </c>
      <c r="AC66" s="89"/>
      <c r="AD66" s="72">
        <f t="shared" si="8"/>
        <v>0</v>
      </c>
      <c r="AE66" s="89"/>
      <c r="AF66" s="72">
        <f t="shared" si="9"/>
        <v>0</v>
      </c>
      <c r="AG66" s="89"/>
      <c r="AH66" s="72">
        <f t="shared" si="10"/>
        <v>0</v>
      </c>
      <c r="AI66" s="89"/>
      <c r="AJ66" s="72">
        <f t="shared" si="11"/>
        <v>0</v>
      </c>
      <c r="AK66" s="89"/>
      <c r="AL66" s="72">
        <f t="shared" si="12"/>
        <v>0</v>
      </c>
    </row>
    <row r="67" spans="1:38" s="138" customFormat="1" ht="24" hidden="1" customHeight="1">
      <c r="A67" s="179">
        <v>52</v>
      </c>
      <c r="B67" s="292"/>
      <c r="C67" s="293"/>
      <c r="D67" s="224"/>
      <c r="E67" s="221"/>
      <c r="F67" s="222"/>
      <c r="G67" s="223"/>
      <c r="H67" s="71">
        <f t="shared" si="0"/>
        <v>0</v>
      </c>
      <c r="I67" s="89"/>
      <c r="J67" s="72">
        <f t="shared" si="13"/>
        <v>0</v>
      </c>
      <c r="K67" s="89"/>
      <c r="L67" s="72">
        <f t="shared" si="14"/>
        <v>0</v>
      </c>
      <c r="M67" s="89"/>
      <c r="N67" s="72">
        <f t="shared" si="1"/>
        <v>0</v>
      </c>
      <c r="O67" s="89"/>
      <c r="P67" s="72">
        <f t="shared" si="15"/>
        <v>0</v>
      </c>
      <c r="Q67" s="89"/>
      <c r="R67" s="72">
        <f t="shared" si="2"/>
        <v>0</v>
      </c>
      <c r="S67" s="89"/>
      <c r="T67" s="72">
        <f t="shared" si="3"/>
        <v>0</v>
      </c>
      <c r="U67" s="89"/>
      <c r="V67" s="72">
        <f t="shared" si="4"/>
        <v>0</v>
      </c>
      <c r="W67" s="89"/>
      <c r="X67" s="72">
        <f t="shared" si="5"/>
        <v>0</v>
      </c>
      <c r="Y67" s="89"/>
      <c r="Z67" s="72">
        <f t="shared" si="6"/>
        <v>0</v>
      </c>
      <c r="AA67" s="89"/>
      <c r="AB67" s="72">
        <f t="shared" si="7"/>
        <v>0</v>
      </c>
      <c r="AC67" s="89"/>
      <c r="AD67" s="72">
        <f t="shared" si="8"/>
        <v>0</v>
      </c>
      <c r="AE67" s="89"/>
      <c r="AF67" s="72">
        <f t="shared" si="9"/>
        <v>0</v>
      </c>
      <c r="AG67" s="89"/>
      <c r="AH67" s="72">
        <f t="shared" si="10"/>
        <v>0</v>
      </c>
      <c r="AI67" s="89"/>
      <c r="AJ67" s="72">
        <f t="shared" si="11"/>
        <v>0</v>
      </c>
      <c r="AK67" s="89"/>
      <c r="AL67" s="72">
        <f t="shared" si="12"/>
        <v>0</v>
      </c>
    </row>
    <row r="68" spans="1:38" s="138" customFormat="1" ht="24" hidden="1" customHeight="1">
      <c r="A68" s="179">
        <v>53</v>
      </c>
      <c r="B68" s="292"/>
      <c r="C68" s="293"/>
      <c r="D68" s="224"/>
      <c r="E68" s="221"/>
      <c r="F68" s="222"/>
      <c r="G68" s="223"/>
      <c r="H68" s="71">
        <f t="shared" si="0"/>
        <v>0</v>
      </c>
      <c r="I68" s="89"/>
      <c r="J68" s="72">
        <f t="shared" si="13"/>
        <v>0</v>
      </c>
      <c r="K68" s="89"/>
      <c r="L68" s="72">
        <f t="shared" si="14"/>
        <v>0</v>
      </c>
      <c r="M68" s="89"/>
      <c r="N68" s="72">
        <f t="shared" si="1"/>
        <v>0</v>
      </c>
      <c r="O68" s="89"/>
      <c r="P68" s="72">
        <f t="shared" si="15"/>
        <v>0</v>
      </c>
      <c r="Q68" s="89"/>
      <c r="R68" s="72">
        <f t="shared" si="2"/>
        <v>0</v>
      </c>
      <c r="S68" s="89"/>
      <c r="T68" s="72">
        <f t="shared" si="3"/>
        <v>0</v>
      </c>
      <c r="U68" s="89"/>
      <c r="V68" s="72">
        <f t="shared" si="4"/>
        <v>0</v>
      </c>
      <c r="W68" s="89"/>
      <c r="X68" s="72">
        <f t="shared" si="5"/>
        <v>0</v>
      </c>
      <c r="Y68" s="89"/>
      <c r="Z68" s="72">
        <f t="shared" si="6"/>
        <v>0</v>
      </c>
      <c r="AA68" s="89"/>
      <c r="AB68" s="72">
        <f t="shared" si="7"/>
        <v>0</v>
      </c>
      <c r="AC68" s="89"/>
      <c r="AD68" s="72">
        <f t="shared" si="8"/>
        <v>0</v>
      </c>
      <c r="AE68" s="89"/>
      <c r="AF68" s="72">
        <f t="shared" si="9"/>
        <v>0</v>
      </c>
      <c r="AG68" s="89"/>
      <c r="AH68" s="72">
        <f t="shared" si="10"/>
        <v>0</v>
      </c>
      <c r="AI68" s="89"/>
      <c r="AJ68" s="72">
        <f t="shared" si="11"/>
        <v>0</v>
      </c>
      <c r="AK68" s="89"/>
      <c r="AL68" s="72">
        <f t="shared" si="12"/>
        <v>0</v>
      </c>
    </row>
    <row r="69" spans="1:38" s="138" customFormat="1" ht="24" hidden="1" customHeight="1">
      <c r="A69" s="179">
        <v>54</v>
      </c>
      <c r="B69" s="292"/>
      <c r="C69" s="293"/>
      <c r="D69" s="224"/>
      <c r="E69" s="221"/>
      <c r="F69" s="222"/>
      <c r="G69" s="223"/>
      <c r="H69" s="71">
        <f t="shared" si="0"/>
        <v>0</v>
      </c>
      <c r="I69" s="89"/>
      <c r="J69" s="72">
        <f t="shared" si="13"/>
        <v>0</v>
      </c>
      <c r="K69" s="89"/>
      <c r="L69" s="72">
        <f t="shared" si="14"/>
        <v>0</v>
      </c>
      <c r="M69" s="89"/>
      <c r="N69" s="72">
        <f t="shared" si="1"/>
        <v>0</v>
      </c>
      <c r="O69" s="89"/>
      <c r="P69" s="72">
        <f t="shared" si="15"/>
        <v>0</v>
      </c>
      <c r="Q69" s="89"/>
      <c r="R69" s="72">
        <f t="shared" si="2"/>
        <v>0</v>
      </c>
      <c r="S69" s="89"/>
      <c r="T69" s="72">
        <f t="shared" si="3"/>
        <v>0</v>
      </c>
      <c r="U69" s="89"/>
      <c r="V69" s="72">
        <f t="shared" si="4"/>
        <v>0</v>
      </c>
      <c r="W69" s="89"/>
      <c r="X69" s="72">
        <f t="shared" si="5"/>
        <v>0</v>
      </c>
      <c r="Y69" s="89"/>
      <c r="Z69" s="72">
        <f t="shared" si="6"/>
        <v>0</v>
      </c>
      <c r="AA69" s="89"/>
      <c r="AB69" s="72">
        <f t="shared" si="7"/>
        <v>0</v>
      </c>
      <c r="AC69" s="89"/>
      <c r="AD69" s="72">
        <f t="shared" si="8"/>
        <v>0</v>
      </c>
      <c r="AE69" s="89"/>
      <c r="AF69" s="72">
        <f t="shared" si="9"/>
        <v>0</v>
      </c>
      <c r="AG69" s="89"/>
      <c r="AH69" s="72">
        <f t="shared" si="10"/>
        <v>0</v>
      </c>
      <c r="AI69" s="89"/>
      <c r="AJ69" s="72">
        <f t="shared" si="11"/>
        <v>0</v>
      </c>
      <c r="AK69" s="89"/>
      <c r="AL69" s="72">
        <f t="shared" si="12"/>
        <v>0</v>
      </c>
    </row>
    <row r="70" spans="1:38" s="138" customFormat="1" ht="24" hidden="1" customHeight="1">
      <c r="A70" s="179">
        <v>55</v>
      </c>
      <c r="B70" s="292"/>
      <c r="C70" s="293"/>
      <c r="D70" s="224"/>
      <c r="E70" s="221"/>
      <c r="F70" s="222"/>
      <c r="G70" s="223"/>
      <c r="H70" s="71">
        <f t="shared" si="0"/>
        <v>0</v>
      </c>
      <c r="I70" s="89"/>
      <c r="J70" s="72">
        <f t="shared" si="13"/>
        <v>0</v>
      </c>
      <c r="K70" s="89"/>
      <c r="L70" s="72">
        <f t="shared" si="14"/>
        <v>0</v>
      </c>
      <c r="M70" s="89"/>
      <c r="N70" s="72">
        <f t="shared" si="1"/>
        <v>0</v>
      </c>
      <c r="O70" s="89"/>
      <c r="P70" s="72">
        <f t="shared" si="15"/>
        <v>0</v>
      </c>
      <c r="Q70" s="89"/>
      <c r="R70" s="72">
        <f t="shared" si="2"/>
        <v>0</v>
      </c>
      <c r="S70" s="89"/>
      <c r="T70" s="72">
        <f t="shared" si="3"/>
        <v>0</v>
      </c>
      <c r="U70" s="89"/>
      <c r="V70" s="72">
        <f t="shared" si="4"/>
        <v>0</v>
      </c>
      <c r="W70" s="89"/>
      <c r="X70" s="72">
        <f t="shared" si="5"/>
        <v>0</v>
      </c>
      <c r="Y70" s="89"/>
      <c r="Z70" s="72">
        <f t="shared" si="6"/>
        <v>0</v>
      </c>
      <c r="AA70" s="89"/>
      <c r="AB70" s="72">
        <f t="shared" si="7"/>
        <v>0</v>
      </c>
      <c r="AC70" s="89"/>
      <c r="AD70" s="72">
        <f t="shared" si="8"/>
        <v>0</v>
      </c>
      <c r="AE70" s="89"/>
      <c r="AF70" s="72">
        <f t="shared" si="9"/>
        <v>0</v>
      </c>
      <c r="AG70" s="89"/>
      <c r="AH70" s="72">
        <f t="shared" si="10"/>
        <v>0</v>
      </c>
      <c r="AI70" s="89"/>
      <c r="AJ70" s="72">
        <f t="shared" si="11"/>
        <v>0</v>
      </c>
      <c r="AK70" s="89"/>
      <c r="AL70" s="72">
        <f t="shared" si="12"/>
        <v>0</v>
      </c>
    </row>
    <row r="71" spans="1:38" s="138" customFormat="1" ht="24" hidden="1" customHeight="1">
      <c r="A71" s="179">
        <v>56</v>
      </c>
      <c r="B71" s="292"/>
      <c r="C71" s="293"/>
      <c r="D71" s="224"/>
      <c r="E71" s="221"/>
      <c r="F71" s="222"/>
      <c r="G71" s="223"/>
      <c r="H71" s="71">
        <f t="shared" si="0"/>
        <v>0</v>
      </c>
      <c r="I71" s="89"/>
      <c r="J71" s="72">
        <f t="shared" si="13"/>
        <v>0</v>
      </c>
      <c r="K71" s="89"/>
      <c r="L71" s="72">
        <f t="shared" si="14"/>
        <v>0</v>
      </c>
      <c r="M71" s="89"/>
      <c r="N71" s="72">
        <f t="shared" si="1"/>
        <v>0</v>
      </c>
      <c r="O71" s="89"/>
      <c r="P71" s="72">
        <f t="shared" si="15"/>
        <v>0</v>
      </c>
      <c r="Q71" s="89"/>
      <c r="R71" s="72">
        <f t="shared" si="2"/>
        <v>0</v>
      </c>
      <c r="S71" s="89"/>
      <c r="T71" s="72">
        <f t="shared" si="3"/>
        <v>0</v>
      </c>
      <c r="U71" s="89"/>
      <c r="V71" s="72">
        <f t="shared" si="4"/>
        <v>0</v>
      </c>
      <c r="W71" s="89"/>
      <c r="X71" s="72">
        <f t="shared" si="5"/>
        <v>0</v>
      </c>
      <c r="Y71" s="89"/>
      <c r="Z71" s="72">
        <f t="shared" si="6"/>
        <v>0</v>
      </c>
      <c r="AA71" s="89"/>
      <c r="AB71" s="72">
        <f t="shared" si="7"/>
        <v>0</v>
      </c>
      <c r="AC71" s="89"/>
      <c r="AD71" s="72">
        <f t="shared" si="8"/>
        <v>0</v>
      </c>
      <c r="AE71" s="89"/>
      <c r="AF71" s="72">
        <f t="shared" si="9"/>
        <v>0</v>
      </c>
      <c r="AG71" s="89"/>
      <c r="AH71" s="72">
        <f t="shared" si="10"/>
        <v>0</v>
      </c>
      <c r="AI71" s="89"/>
      <c r="AJ71" s="72">
        <f t="shared" si="11"/>
        <v>0</v>
      </c>
      <c r="AK71" s="89"/>
      <c r="AL71" s="72">
        <f t="shared" si="12"/>
        <v>0</v>
      </c>
    </row>
    <row r="72" spans="1:38" s="138" customFormat="1" ht="24" hidden="1" customHeight="1">
      <c r="A72" s="179">
        <v>57</v>
      </c>
      <c r="B72" s="292"/>
      <c r="C72" s="293"/>
      <c r="D72" s="224"/>
      <c r="E72" s="221"/>
      <c r="F72" s="222"/>
      <c r="G72" s="223"/>
      <c r="H72" s="71">
        <f t="shared" si="0"/>
        <v>0</v>
      </c>
      <c r="I72" s="89"/>
      <c r="J72" s="72">
        <f t="shared" si="13"/>
        <v>0</v>
      </c>
      <c r="K72" s="89"/>
      <c r="L72" s="72">
        <f t="shared" si="14"/>
        <v>0</v>
      </c>
      <c r="M72" s="89"/>
      <c r="N72" s="72">
        <f t="shared" si="1"/>
        <v>0</v>
      </c>
      <c r="O72" s="89"/>
      <c r="P72" s="72">
        <f t="shared" si="15"/>
        <v>0</v>
      </c>
      <c r="Q72" s="89"/>
      <c r="R72" s="72">
        <f t="shared" si="2"/>
        <v>0</v>
      </c>
      <c r="S72" s="89"/>
      <c r="T72" s="72">
        <f t="shared" si="3"/>
        <v>0</v>
      </c>
      <c r="U72" s="89"/>
      <c r="V72" s="72">
        <f t="shared" si="4"/>
        <v>0</v>
      </c>
      <c r="W72" s="89"/>
      <c r="X72" s="72">
        <f t="shared" si="5"/>
        <v>0</v>
      </c>
      <c r="Y72" s="89"/>
      <c r="Z72" s="72">
        <f t="shared" si="6"/>
        <v>0</v>
      </c>
      <c r="AA72" s="89"/>
      <c r="AB72" s="72">
        <f t="shared" si="7"/>
        <v>0</v>
      </c>
      <c r="AC72" s="89"/>
      <c r="AD72" s="72">
        <f t="shared" si="8"/>
        <v>0</v>
      </c>
      <c r="AE72" s="89"/>
      <c r="AF72" s="72">
        <f t="shared" si="9"/>
        <v>0</v>
      </c>
      <c r="AG72" s="89"/>
      <c r="AH72" s="72">
        <f t="shared" si="10"/>
        <v>0</v>
      </c>
      <c r="AI72" s="89"/>
      <c r="AJ72" s="72">
        <f t="shared" si="11"/>
        <v>0</v>
      </c>
      <c r="AK72" s="89"/>
      <c r="AL72" s="72">
        <f t="shared" si="12"/>
        <v>0</v>
      </c>
    </row>
    <row r="73" spans="1:38" s="138" customFormat="1" ht="24" hidden="1" customHeight="1">
      <c r="A73" s="179">
        <v>58</v>
      </c>
      <c r="B73" s="292"/>
      <c r="C73" s="293"/>
      <c r="D73" s="224"/>
      <c r="E73" s="221"/>
      <c r="F73" s="222"/>
      <c r="G73" s="223"/>
      <c r="H73" s="71">
        <f t="shared" si="0"/>
        <v>0</v>
      </c>
      <c r="I73" s="89"/>
      <c r="J73" s="72">
        <f t="shared" si="13"/>
        <v>0</v>
      </c>
      <c r="K73" s="89"/>
      <c r="L73" s="72">
        <f t="shared" si="14"/>
        <v>0</v>
      </c>
      <c r="M73" s="89"/>
      <c r="N73" s="72">
        <f t="shared" si="1"/>
        <v>0</v>
      </c>
      <c r="O73" s="89"/>
      <c r="P73" s="72">
        <f t="shared" si="15"/>
        <v>0</v>
      </c>
      <c r="Q73" s="89"/>
      <c r="R73" s="72">
        <f t="shared" si="2"/>
        <v>0</v>
      </c>
      <c r="S73" s="89"/>
      <c r="T73" s="72">
        <f t="shared" si="3"/>
        <v>0</v>
      </c>
      <c r="U73" s="89"/>
      <c r="V73" s="72">
        <f t="shared" si="4"/>
        <v>0</v>
      </c>
      <c r="W73" s="89"/>
      <c r="X73" s="72">
        <f t="shared" si="5"/>
        <v>0</v>
      </c>
      <c r="Y73" s="89"/>
      <c r="Z73" s="72">
        <f t="shared" si="6"/>
        <v>0</v>
      </c>
      <c r="AA73" s="89"/>
      <c r="AB73" s="72">
        <f t="shared" si="7"/>
        <v>0</v>
      </c>
      <c r="AC73" s="89"/>
      <c r="AD73" s="72">
        <f t="shared" si="8"/>
        <v>0</v>
      </c>
      <c r="AE73" s="89"/>
      <c r="AF73" s="72">
        <f t="shared" si="9"/>
        <v>0</v>
      </c>
      <c r="AG73" s="89"/>
      <c r="AH73" s="72">
        <f t="shared" si="10"/>
        <v>0</v>
      </c>
      <c r="AI73" s="89"/>
      <c r="AJ73" s="72">
        <f t="shared" si="11"/>
        <v>0</v>
      </c>
      <c r="AK73" s="89"/>
      <c r="AL73" s="72">
        <f t="shared" si="12"/>
        <v>0</v>
      </c>
    </row>
    <row r="74" spans="1:38" s="138" customFormat="1" ht="24" hidden="1" customHeight="1">
      <c r="A74" s="179">
        <v>59</v>
      </c>
      <c r="B74" s="292"/>
      <c r="C74" s="293"/>
      <c r="D74" s="224"/>
      <c r="E74" s="221"/>
      <c r="F74" s="222"/>
      <c r="G74" s="223"/>
      <c r="H74" s="71">
        <f t="shared" si="0"/>
        <v>0</v>
      </c>
      <c r="I74" s="89"/>
      <c r="J74" s="72">
        <f t="shared" si="13"/>
        <v>0</v>
      </c>
      <c r="K74" s="89"/>
      <c r="L74" s="72">
        <f t="shared" si="14"/>
        <v>0</v>
      </c>
      <c r="M74" s="89"/>
      <c r="N74" s="72">
        <f t="shared" si="1"/>
        <v>0</v>
      </c>
      <c r="O74" s="89"/>
      <c r="P74" s="72">
        <f t="shared" si="15"/>
        <v>0</v>
      </c>
      <c r="Q74" s="89"/>
      <c r="R74" s="72">
        <f t="shared" si="2"/>
        <v>0</v>
      </c>
      <c r="S74" s="89"/>
      <c r="T74" s="72">
        <f t="shared" si="3"/>
        <v>0</v>
      </c>
      <c r="U74" s="89"/>
      <c r="V74" s="72">
        <f t="shared" si="4"/>
        <v>0</v>
      </c>
      <c r="W74" s="89"/>
      <c r="X74" s="72">
        <f t="shared" si="5"/>
        <v>0</v>
      </c>
      <c r="Y74" s="89"/>
      <c r="Z74" s="72">
        <f t="shared" si="6"/>
        <v>0</v>
      </c>
      <c r="AA74" s="89"/>
      <c r="AB74" s="72">
        <f t="shared" si="7"/>
        <v>0</v>
      </c>
      <c r="AC74" s="89"/>
      <c r="AD74" s="72">
        <f t="shared" si="8"/>
        <v>0</v>
      </c>
      <c r="AE74" s="89"/>
      <c r="AF74" s="72">
        <f t="shared" si="9"/>
        <v>0</v>
      </c>
      <c r="AG74" s="89"/>
      <c r="AH74" s="72">
        <f t="shared" si="10"/>
        <v>0</v>
      </c>
      <c r="AI74" s="89"/>
      <c r="AJ74" s="72">
        <f t="shared" si="11"/>
        <v>0</v>
      </c>
      <c r="AK74" s="89"/>
      <c r="AL74" s="72">
        <f t="shared" si="12"/>
        <v>0</v>
      </c>
    </row>
    <row r="75" spans="1:38" s="138" customFormat="1" ht="24" hidden="1" customHeight="1">
      <c r="A75" s="179">
        <v>60</v>
      </c>
      <c r="B75" s="292"/>
      <c r="C75" s="293"/>
      <c r="D75" s="224"/>
      <c r="E75" s="221"/>
      <c r="F75" s="222"/>
      <c r="G75" s="223"/>
      <c r="H75" s="71">
        <f t="shared" si="0"/>
        <v>0</v>
      </c>
      <c r="I75" s="89"/>
      <c r="J75" s="72">
        <f t="shared" si="13"/>
        <v>0</v>
      </c>
      <c r="K75" s="89"/>
      <c r="L75" s="72">
        <f t="shared" si="14"/>
        <v>0</v>
      </c>
      <c r="M75" s="89"/>
      <c r="N75" s="72">
        <f t="shared" si="1"/>
        <v>0</v>
      </c>
      <c r="O75" s="89"/>
      <c r="P75" s="72">
        <f t="shared" si="15"/>
        <v>0</v>
      </c>
      <c r="Q75" s="89"/>
      <c r="R75" s="72">
        <f t="shared" si="2"/>
        <v>0</v>
      </c>
      <c r="S75" s="89"/>
      <c r="T75" s="72">
        <f t="shared" si="3"/>
        <v>0</v>
      </c>
      <c r="U75" s="89"/>
      <c r="V75" s="72">
        <f t="shared" si="4"/>
        <v>0</v>
      </c>
      <c r="W75" s="89"/>
      <c r="X75" s="72">
        <f t="shared" si="5"/>
        <v>0</v>
      </c>
      <c r="Y75" s="89"/>
      <c r="Z75" s="72">
        <f t="shared" si="6"/>
        <v>0</v>
      </c>
      <c r="AA75" s="89"/>
      <c r="AB75" s="72">
        <f t="shared" si="7"/>
        <v>0</v>
      </c>
      <c r="AC75" s="89"/>
      <c r="AD75" s="72">
        <f t="shared" si="8"/>
        <v>0</v>
      </c>
      <c r="AE75" s="89"/>
      <c r="AF75" s="72">
        <f t="shared" si="9"/>
        <v>0</v>
      </c>
      <c r="AG75" s="89"/>
      <c r="AH75" s="72">
        <f t="shared" si="10"/>
        <v>0</v>
      </c>
      <c r="AI75" s="89"/>
      <c r="AJ75" s="72">
        <f t="shared" si="11"/>
        <v>0</v>
      </c>
      <c r="AK75" s="89"/>
      <c r="AL75" s="72">
        <f t="shared" si="12"/>
        <v>0</v>
      </c>
    </row>
    <row r="76" spans="1:38" s="138" customFormat="1" ht="24" hidden="1" customHeight="1">
      <c r="A76" s="179">
        <v>61</v>
      </c>
      <c r="B76" s="292"/>
      <c r="C76" s="293"/>
      <c r="D76" s="224"/>
      <c r="E76" s="221"/>
      <c r="F76" s="222"/>
      <c r="G76" s="223"/>
      <c r="H76" s="71">
        <f t="shared" si="0"/>
        <v>0</v>
      </c>
      <c r="I76" s="89"/>
      <c r="J76" s="72">
        <f t="shared" si="13"/>
        <v>0</v>
      </c>
      <c r="K76" s="89"/>
      <c r="L76" s="72">
        <f t="shared" si="14"/>
        <v>0</v>
      </c>
      <c r="M76" s="89"/>
      <c r="N76" s="72">
        <f t="shared" si="1"/>
        <v>0</v>
      </c>
      <c r="O76" s="89"/>
      <c r="P76" s="72">
        <f t="shared" si="15"/>
        <v>0</v>
      </c>
      <c r="Q76" s="89"/>
      <c r="R76" s="72">
        <f t="shared" si="2"/>
        <v>0</v>
      </c>
      <c r="S76" s="89"/>
      <c r="T76" s="72">
        <f t="shared" si="3"/>
        <v>0</v>
      </c>
      <c r="U76" s="89"/>
      <c r="V76" s="72">
        <f t="shared" si="4"/>
        <v>0</v>
      </c>
      <c r="W76" s="89"/>
      <c r="X76" s="72">
        <f t="shared" si="5"/>
        <v>0</v>
      </c>
      <c r="Y76" s="89"/>
      <c r="Z76" s="72">
        <f t="shared" si="6"/>
        <v>0</v>
      </c>
      <c r="AA76" s="89"/>
      <c r="AB76" s="72">
        <f t="shared" si="7"/>
        <v>0</v>
      </c>
      <c r="AC76" s="89"/>
      <c r="AD76" s="72">
        <f t="shared" si="8"/>
        <v>0</v>
      </c>
      <c r="AE76" s="89"/>
      <c r="AF76" s="72">
        <f t="shared" si="9"/>
        <v>0</v>
      </c>
      <c r="AG76" s="89"/>
      <c r="AH76" s="72">
        <f t="shared" si="10"/>
        <v>0</v>
      </c>
      <c r="AI76" s="89"/>
      <c r="AJ76" s="72">
        <f t="shared" si="11"/>
        <v>0</v>
      </c>
      <c r="AK76" s="89"/>
      <c r="AL76" s="72">
        <f t="shared" si="12"/>
        <v>0</v>
      </c>
    </row>
    <row r="77" spans="1:38" s="138" customFormat="1" ht="24" hidden="1" customHeight="1">
      <c r="A77" s="179">
        <v>62</v>
      </c>
      <c r="B77" s="292"/>
      <c r="C77" s="293"/>
      <c r="D77" s="224"/>
      <c r="E77" s="221"/>
      <c r="F77" s="222"/>
      <c r="G77" s="223"/>
      <c r="H77" s="71">
        <f t="shared" si="0"/>
        <v>0</v>
      </c>
      <c r="I77" s="89"/>
      <c r="J77" s="72">
        <f t="shared" si="13"/>
        <v>0</v>
      </c>
      <c r="K77" s="89"/>
      <c r="L77" s="72">
        <f t="shared" si="14"/>
        <v>0</v>
      </c>
      <c r="M77" s="89"/>
      <c r="N77" s="72">
        <f t="shared" si="1"/>
        <v>0</v>
      </c>
      <c r="O77" s="89"/>
      <c r="P77" s="72">
        <f t="shared" si="15"/>
        <v>0</v>
      </c>
      <c r="Q77" s="89"/>
      <c r="R77" s="72">
        <f t="shared" si="2"/>
        <v>0</v>
      </c>
      <c r="S77" s="89"/>
      <c r="T77" s="72">
        <f t="shared" si="3"/>
        <v>0</v>
      </c>
      <c r="U77" s="89"/>
      <c r="V77" s="72">
        <f t="shared" si="4"/>
        <v>0</v>
      </c>
      <c r="W77" s="89"/>
      <c r="X77" s="72">
        <f t="shared" si="5"/>
        <v>0</v>
      </c>
      <c r="Y77" s="89"/>
      <c r="Z77" s="72">
        <f t="shared" si="6"/>
        <v>0</v>
      </c>
      <c r="AA77" s="89"/>
      <c r="AB77" s="72">
        <f t="shared" si="7"/>
        <v>0</v>
      </c>
      <c r="AC77" s="89"/>
      <c r="AD77" s="72">
        <f t="shared" si="8"/>
        <v>0</v>
      </c>
      <c r="AE77" s="89"/>
      <c r="AF77" s="72">
        <f t="shared" si="9"/>
        <v>0</v>
      </c>
      <c r="AG77" s="89"/>
      <c r="AH77" s="72">
        <f t="shared" si="10"/>
        <v>0</v>
      </c>
      <c r="AI77" s="89"/>
      <c r="AJ77" s="72">
        <f t="shared" si="11"/>
        <v>0</v>
      </c>
      <c r="AK77" s="89"/>
      <c r="AL77" s="72">
        <f t="shared" si="12"/>
        <v>0</v>
      </c>
    </row>
    <row r="78" spans="1:38" s="138" customFormat="1" ht="24" hidden="1" customHeight="1">
      <c r="A78" s="179">
        <v>63</v>
      </c>
      <c r="B78" s="292"/>
      <c r="C78" s="293"/>
      <c r="D78" s="224"/>
      <c r="E78" s="221"/>
      <c r="F78" s="222"/>
      <c r="G78" s="223"/>
      <c r="H78" s="71">
        <f t="shared" si="0"/>
        <v>0</v>
      </c>
      <c r="I78" s="89"/>
      <c r="J78" s="72">
        <f t="shared" si="13"/>
        <v>0</v>
      </c>
      <c r="K78" s="89"/>
      <c r="L78" s="72">
        <f t="shared" si="14"/>
        <v>0</v>
      </c>
      <c r="M78" s="89"/>
      <c r="N78" s="72">
        <f t="shared" si="1"/>
        <v>0</v>
      </c>
      <c r="O78" s="89"/>
      <c r="P78" s="72">
        <f t="shared" si="15"/>
        <v>0</v>
      </c>
      <c r="Q78" s="89"/>
      <c r="R78" s="72">
        <f t="shared" si="2"/>
        <v>0</v>
      </c>
      <c r="S78" s="89"/>
      <c r="T78" s="72">
        <f t="shared" si="3"/>
        <v>0</v>
      </c>
      <c r="U78" s="89"/>
      <c r="V78" s="72">
        <f t="shared" si="4"/>
        <v>0</v>
      </c>
      <c r="W78" s="89"/>
      <c r="X78" s="72">
        <f t="shared" si="5"/>
        <v>0</v>
      </c>
      <c r="Y78" s="89"/>
      <c r="Z78" s="72">
        <f t="shared" si="6"/>
        <v>0</v>
      </c>
      <c r="AA78" s="89"/>
      <c r="AB78" s="72">
        <f t="shared" si="7"/>
        <v>0</v>
      </c>
      <c r="AC78" s="89"/>
      <c r="AD78" s="72">
        <f t="shared" si="8"/>
        <v>0</v>
      </c>
      <c r="AE78" s="89"/>
      <c r="AF78" s="72">
        <f t="shared" si="9"/>
        <v>0</v>
      </c>
      <c r="AG78" s="89"/>
      <c r="AH78" s="72">
        <f t="shared" si="10"/>
        <v>0</v>
      </c>
      <c r="AI78" s="89"/>
      <c r="AJ78" s="72">
        <f t="shared" si="11"/>
        <v>0</v>
      </c>
      <c r="AK78" s="89"/>
      <c r="AL78" s="72">
        <f t="shared" si="12"/>
        <v>0</v>
      </c>
    </row>
    <row r="79" spans="1:38" s="138" customFormat="1" ht="24" hidden="1" customHeight="1">
      <c r="A79" s="179">
        <v>64</v>
      </c>
      <c r="B79" s="292"/>
      <c r="C79" s="293"/>
      <c r="D79" s="224"/>
      <c r="E79" s="221"/>
      <c r="F79" s="222"/>
      <c r="G79" s="223"/>
      <c r="H79" s="71">
        <f t="shared" si="0"/>
        <v>0</v>
      </c>
      <c r="I79" s="89"/>
      <c r="J79" s="72">
        <f t="shared" si="13"/>
        <v>0</v>
      </c>
      <c r="K79" s="89"/>
      <c r="L79" s="72">
        <f t="shared" si="14"/>
        <v>0</v>
      </c>
      <c r="M79" s="89"/>
      <c r="N79" s="72">
        <f t="shared" si="1"/>
        <v>0</v>
      </c>
      <c r="O79" s="89"/>
      <c r="P79" s="72">
        <f t="shared" si="15"/>
        <v>0</v>
      </c>
      <c r="Q79" s="89"/>
      <c r="R79" s="72">
        <f t="shared" si="2"/>
        <v>0</v>
      </c>
      <c r="S79" s="89"/>
      <c r="T79" s="72">
        <f t="shared" si="3"/>
        <v>0</v>
      </c>
      <c r="U79" s="89"/>
      <c r="V79" s="72">
        <f t="shared" si="4"/>
        <v>0</v>
      </c>
      <c r="W79" s="89"/>
      <c r="X79" s="72">
        <f t="shared" si="5"/>
        <v>0</v>
      </c>
      <c r="Y79" s="89"/>
      <c r="Z79" s="72">
        <f t="shared" si="6"/>
        <v>0</v>
      </c>
      <c r="AA79" s="89"/>
      <c r="AB79" s="72">
        <f t="shared" si="7"/>
        <v>0</v>
      </c>
      <c r="AC79" s="89"/>
      <c r="AD79" s="72">
        <f t="shared" si="8"/>
        <v>0</v>
      </c>
      <c r="AE79" s="89"/>
      <c r="AF79" s="72">
        <f t="shared" si="9"/>
        <v>0</v>
      </c>
      <c r="AG79" s="89"/>
      <c r="AH79" s="72">
        <f t="shared" si="10"/>
        <v>0</v>
      </c>
      <c r="AI79" s="89"/>
      <c r="AJ79" s="72">
        <f t="shared" si="11"/>
        <v>0</v>
      </c>
      <c r="AK79" s="89"/>
      <c r="AL79" s="72">
        <f t="shared" si="12"/>
        <v>0</v>
      </c>
    </row>
    <row r="80" spans="1:38" s="138" customFormat="1" ht="24" hidden="1" customHeight="1">
      <c r="A80" s="179">
        <v>65</v>
      </c>
      <c r="B80" s="292"/>
      <c r="C80" s="293"/>
      <c r="D80" s="224"/>
      <c r="E80" s="221"/>
      <c r="F80" s="222"/>
      <c r="G80" s="223"/>
      <c r="H80" s="71">
        <f t="shared" si="0"/>
        <v>0</v>
      </c>
      <c r="I80" s="89"/>
      <c r="J80" s="72">
        <f t="shared" si="13"/>
        <v>0</v>
      </c>
      <c r="K80" s="89"/>
      <c r="L80" s="72">
        <f t="shared" si="14"/>
        <v>0</v>
      </c>
      <c r="M80" s="89"/>
      <c r="N80" s="72">
        <f t="shared" si="1"/>
        <v>0</v>
      </c>
      <c r="O80" s="89"/>
      <c r="P80" s="72">
        <f t="shared" si="15"/>
        <v>0</v>
      </c>
      <c r="Q80" s="89"/>
      <c r="R80" s="72">
        <f t="shared" si="2"/>
        <v>0</v>
      </c>
      <c r="S80" s="89"/>
      <c r="T80" s="72">
        <f t="shared" si="3"/>
        <v>0</v>
      </c>
      <c r="U80" s="89"/>
      <c r="V80" s="72">
        <f t="shared" si="4"/>
        <v>0</v>
      </c>
      <c r="W80" s="89"/>
      <c r="X80" s="72">
        <f t="shared" si="5"/>
        <v>0</v>
      </c>
      <c r="Y80" s="89"/>
      <c r="Z80" s="72">
        <f t="shared" si="6"/>
        <v>0</v>
      </c>
      <c r="AA80" s="89"/>
      <c r="AB80" s="72">
        <f t="shared" si="7"/>
        <v>0</v>
      </c>
      <c r="AC80" s="89"/>
      <c r="AD80" s="72">
        <f t="shared" si="8"/>
        <v>0</v>
      </c>
      <c r="AE80" s="89"/>
      <c r="AF80" s="72">
        <f t="shared" si="9"/>
        <v>0</v>
      </c>
      <c r="AG80" s="89"/>
      <c r="AH80" s="72">
        <f t="shared" si="10"/>
        <v>0</v>
      </c>
      <c r="AI80" s="89"/>
      <c r="AJ80" s="72">
        <f t="shared" si="11"/>
        <v>0</v>
      </c>
      <c r="AK80" s="89"/>
      <c r="AL80" s="72">
        <f t="shared" si="12"/>
        <v>0</v>
      </c>
    </row>
    <row r="81" spans="1:38" s="138" customFormat="1" ht="24" hidden="1" customHeight="1">
      <c r="A81" s="179">
        <v>66</v>
      </c>
      <c r="B81" s="292"/>
      <c r="C81" s="293"/>
      <c r="D81" s="224"/>
      <c r="E81" s="221"/>
      <c r="F81" s="222"/>
      <c r="G81" s="223"/>
      <c r="H81" s="71">
        <f t="shared" si="0"/>
        <v>0</v>
      </c>
      <c r="I81" s="89"/>
      <c r="J81" s="72">
        <f t="shared" si="13"/>
        <v>0</v>
      </c>
      <c r="K81" s="89"/>
      <c r="L81" s="72">
        <f t="shared" si="14"/>
        <v>0</v>
      </c>
      <c r="M81" s="89"/>
      <c r="N81" s="72">
        <f t="shared" si="1"/>
        <v>0</v>
      </c>
      <c r="O81" s="89"/>
      <c r="P81" s="72">
        <f t="shared" si="15"/>
        <v>0</v>
      </c>
      <c r="Q81" s="89"/>
      <c r="R81" s="72">
        <f t="shared" si="2"/>
        <v>0</v>
      </c>
      <c r="S81" s="89"/>
      <c r="T81" s="72">
        <f t="shared" si="3"/>
        <v>0</v>
      </c>
      <c r="U81" s="89"/>
      <c r="V81" s="72">
        <f t="shared" si="4"/>
        <v>0</v>
      </c>
      <c r="W81" s="89"/>
      <c r="X81" s="72">
        <f t="shared" si="5"/>
        <v>0</v>
      </c>
      <c r="Y81" s="89"/>
      <c r="Z81" s="72">
        <f t="shared" si="6"/>
        <v>0</v>
      </c>
      <c r="AA81" s="89"/>
      <c r="AB81" s="72">
        <f t="shared" si="7"/>
        <v>0</v>
      </c>
      <c r="AC81" s="89"/>
      <c r="AD81" s="72">
        <f t="shared" si="8"/>
        <v>0</v>
      </c>
      <c r="AE81" s="89"/>
      <c r="AF81" s="72">
        <f t="shared" si="9"/>
        <v>0</v>
      </c>
      <c r="AG81" s="89"/>
      <c r="AH81" s="72">
        <f t="shared" si="10"/>
        <v>0</v>
      </c>
      <c r="AI81" s="89"/>
      <c r="AJ81" s="72">
        <f t="shared" si="11"/>
        <v>0</v>
      </c>
      <c r="AK81" s="89"/>
      <c r="AL81" s="72">
        <f t="shared" si="12"/>
        <v>0</v>
      </c>
    </row>
    <row r="82" spans="1:38" s="138" customFormat="1" ht="24" hidden="1" customHeight="1">
      <c r="A82" s="179">
        <v>67</v>
      </c>
      <c r="B82" s="292"/>
      <c r="C82" s="293"/>
      <c r="D82" s="224"/>
      <c r="E82" s="221"/>
      <c r="F82" s="222"/>
      <c r="G82" s="223"/>
      <c r="H82" s="71">
        <f t="shared" si="0"/>
        <v>0</v>
      </c>
      <c r="I82" s="89"/>
      <c r="J82" s="72">
        <f t="shared" si="13"/>
        <v>0</v>
      </c>
      <c r="K82" s="89"/>
      <c r="L82" s="72">
        <f t="shared" si="14"/>
        <v>0</v>
      </c>
      <c r="M82" s="89"/>
      <c r="N82" s="72">
        <f t="shared" si="1"/>
        <v>0</v>
      </c>
      <c r="O82" s="89"/>
      <c r="P82" s="72">
        <f t="shared" si="15"/>
        <v>0</v>
      </c>
      <c r="Q82" s="89"/>
      <c r="R82" s="72">
        <f t="shared" si="2"/>
        <v>0</v>
      </c>
      <c r="S82" s="89"/>
      <c r="T82" s="72">
        <f t="shared" si="3"/>
        <v>0</v>
      </c>
      <c r="U82" s="89"/>
      <c r="V82" s="72">
        <f t="shared" si="4"/>
        <v>0</v>
      </c>
      <c r="W82" s="89"/>
      <c r="X82" s="72">
        <f t="shared" si="5"/>
        <v>0</v>
      </c>
      <c r="Y82" s="89"/>
      <c r="Z82" s="72">
        <f t="shared" si="6"/>
        <v>0</v>
      </c>
      <c r="AA82" s="89"/>
      <c r="AB82" s="72">
        <f t="shared" si="7"/>
        <v>0</v>
      </c>
      <c r="AC82" s="89"/>
      <c r="AD82" s="72">
        <f t="shared" si="8"/>
        <v>0</v>
      </c>
      <c r="AE82" s="89"/>
      <c r="AF82" s="72">
        <f t="shared" si="9"/>
        <v>0</v>
      </c>
      <c r="AG82" s="89"/>
      <c r="AH82" s="72">
        <f t="shared" si="10"/>
        <v>0</v>
      </c>
      <c r="AI82" s="89"/>
      <c r="AJ82" s="72">
        <f t="shared" si="11"/>
        <v>0</v>
      </c>
      <c r="AK82" s="89"/>
      <c r="AL82" s="72">
        <f t="shared" si="12"/>
        <v>0</v>
      </c>
    </row>
    <row r="83" spans="1:38" s="138" customFormat="1" ht="24" hidden="1" customHeight="1">
      <c r="A83" s="179">
        <v>68</v>
      </c>
      <c r="B83" s="292"/>
      <c r="C83" s="293"/>
      <c r="D83" s="224"/>
      <c r="E83" s="221"/>
      <c r="F83" s="222"/>
      <c r="G83" s="223"/>
      <c r="H83" s="71">
        <f t="shared" si="0"/>
        <v>0</v>
      </c>
      <c r="I83" s="89"/>
      <c r="J83" s="72">
        <f t="shared" si="13"/>
        <v>0</v>
      </c>
      <c r="K83" s="89"/>
      <c r="L83" s="72">
        <f t="shared" si="14"/>
        <v>0</v>
      </c>
      <c r="M83" s="89"/>
      <c r="N83" s="72">
        <f t="shared" si="1"/>
        <v>0</v>
      </c>
      <c r="O83" s="89"/>
      <c r="P83" s="72">
        <f t="shared" si="15"/>
        <v>0</v>
      </c>
      <c r="Q83" s="89"/>
      <c r="R83" s="72">
        <f t="shared" si="2"/>
        <v>0</v>
      </c>
      <c r="S83" s="89"/>
      <c r="T83" s="72">
        <f t="shared" si="3"/>
        <v>0</v>
      </c>
      <c r="U83" s="89"/>
      <c r="V83" s="72">
        <f t="shared" si="4"/>
        <v>0</v>
      </c>
      <c r="W83" s="89"/>
      <c r="X83" s="72">
        <f t="shared" si="5"/>
        <v>0</v>
      </c>
      <c r="Y83" s="89"/>
      <c r="Z83" s="72">
        <f t="shared" si="6"/>
        <v>0</v>
      </c>
      <c r="AA83" s="89"/>
      <c r="AB83" s="72">
        <f t="shared" si="7"/>
        <v>0</v>
      </c>
      <c r="AC83" s="89"/>
      <c r="AD83" s="72">
        <f t="shared" si="8"/>
        <v>0</v>
      </c>
      <c r="AE83" s="89"/>
      <c r="AF83" s="72">
        <f t="shared" si="9"/>
        <v>0</v>
      </c>
      <c r="AG83" s="89"/>
      <c r="AH83" s="72">
        <f t="shared" si="10"/>
        <v>0</v>
      </c>
      <c r="AI83" s="89"/>
      <c r="AJ83" s="72">
        <f t="shared" si="11"/>
        <v>0</v>
      </c>
      <c r="AK83" s="89"/>
      <c r="AL83" s="72">
        <f t="shared" si="12"/>
        <v>0</v>
      </c>
    </row>
    <row r="84" spans="1:38" s="138" customFormat="1" ht="24" hidden="1" customHeight="1">
      <c r="A84" s="179">
        <v>69</v>
      </c>
      <c r="B84" s="292"/>
      <c r="C84" s="293"/>
      <c r="D84" s="224"/>
      <c r="E84" s="221"/>
      <c r="F84" s="222"/>
      <c r="G84" s="223"/>
      <c r="H84" s="71">
        <f t="shared" si="0"/>
        <v>0</v>
      </c>
      <c r="I84" s="89"/>
      <c r="J84" s="72">
        <f t="shared" si="13"/>
        <v>0</v>
      </c>
      <c r="K84" s="89"/>
      <c r="L84" s="72">
        <f t="shared" si="14"/>
        <v>0</v>
      </c>
      <c r="M84" s="89"/>
      <c r="N84" s="72">
        <f t="shared" si="1"/>
        <v>0</v>
      </c>
      <c r="O84" s="89"/>
      <c r="P84" s="72">
        <f t="shared" si="15"/>
        <v>0</v>
      </c>
      <c r="Q84" s="89"/>
      <c r="R84" s="72">
        <f t="shared" si="2"/>
        <v>0</v>
      </c>
      <c r="S84" s="89"/>
      <c r="T84" s="72">
        <f t="shared" si="3"/>
        <v>0</v>
      </c>
      <c r="U84" s="89"/>
      <c r="V84" s="72">
        <f t="shared" si="4"/>
        <v>0</v>
      </c>
      <c r="W84" s="89"/>
      <c r="X84" s="72">
        <f t="shared" si="5"/>
        <v>0</v>
      </c>
      <c r="Y84" s="89"/>
      <c r="Z84" s="72">
        <f t="shared" si="6"/>
        <v>0</v>
      </c>
      <c r="AA84" s="89"/>
      <c r="AB84" s="72">
        <f t="shared" si="7"/>
        <v>0</v>
      </c>
      <c r="AC84" s="89"/>
      <c r="AD84" s="72">
        <f t="shared" si="8"/>
        <v>0</v>
      </c>
      <c r="AE84" s="89"/>
      <c r="AF84" s="72">
        <f t="shared" si="9"/>
        <v>0</v>
      </c>
      <c r="AG84" s="89"/>
      <c r="AH84" s="72">
        <f t="shared" si="10"/>
        <v>0</v>
      </c>
      <c r="AI84" s="89"/>
      <c r="AJ84" s="72">
        <f t="shared" si="11"/>
        <v>0</v>
      </c>
      <c r="AK84" s="89"/>
      <c r="AL84" s="72">
        <f t="shared" si="12"/>
        <v>0</v>
      </c>
    </row>
    <row r="85" spans="1:38" s="138" customFormat="1" ht="24" hidden="1" customHeight="1">
      <c r="A85" s="179">
        <v>70</v>
      </c>
      <c r="B85" s="292"/>
      <c r="C85" s="293"/>
      <c r="D85" s="224"/>
      <c r="E85" s="221"/>
      <c r="F85" s="222"/>
      <c r="G85" s="223"/>
      <c r="H85" s="71">
        <f t="shared" si="0"/>
        <v>0</v>
      </c>
      <c r="I85" s="89"/>
      <c r="J85" s="72">
        <f t="shared" si="13"/>
        <v>0</v>
      </c>
      <c r="K85" s="89"/>
      <c r="L85" s="72">
        <f t="shared" si="14"/>
        <v>0</v>
      </c>
      <c r="M85" s="89"/>
      <c r="N85" s="72">
        <f t="shared" si="1"/>
        <v>0</v>
      </c>
      <c r="O85" s="89"/>
      <c r="P85" s="72">
        <f t="shared" si="15"/>
        <v>0</v>
      </c>
      <c r="Q85" s="89"/>
      <c r="R85" s="72">
        <f t="shared" si="2"/>
        <v>0</v>
      </c>
      <c r="S85" s="89"/>
      <c r="T85" s="72">
        <f t="shared" si="3"/>
        <v>0</v>
      </c>
      <c r="U85" s="89"/>
      <c r="V85" s="72">
        <f t="shared" si="4"/>
        <v>0</v>
      </c>
      <c r="W85" s="89"/>
      <c r="X85" s="72">
        <f t="shared" si="5"/>
        <v>0</v>
      </c>
      <c r="Y85" s="89"/>
      <c r="Z85" s="72">
        <f t="shared" si="6"/>
        <v>0</v>
      </c>
      <c r="AA85" s="89"/>
      <c r="AB85" s="72">
        <f t="shared" si="7"/>
        <v>0</v>
      </c>
      <c r="AC85" s="89"/>
      <c r="AD85" s="72">
        <f t="shared" si="8"/>
        <v>0</v>
      </c>
      <c r="AE85" s="89"/>
      <c r="AF85" s="72">
        <f t="shared" si="9"/>
        <v>0</v>
      </c>
      <c r="AG85" s="89"/>
      <c r="AH85" s="72">
        <f t="shared" si="10"/>
        <v>0</v>
      </c>
      <c r="AI85" s="89"/>
      <c r="AJ85" s="72">
        <f t="shared" si="11"/>
        <v>0</v>
      </c>
      <c r="AK85" s="89"/>
      <c r="AL85" s="72">
        <f t="shared" si="12"/>
        <v>0</v>
      </c>
    </row>
    <row r="86" spans="1:38" s="138" customFormat="1" ht="24" hidden="1" customHeight="1">
      <c r="A86" s="179">
        <v>71</v>
      </c>
      <c r="B86" s="292"/>
      <c r="C86" s="293"/>
      <c r="D86" s="224"/>
      <c r="E86" s="221"/>
      <c r="F86" s="222"/>
      <c r="G86" s="223"/>
      <c r="H86" s="71">
        <f t="shared" si="0"/>
        <v>0</v>
      </c>
      <c r="I86" s="89"/>
      <c r="J86" s="72">
        <f t="shared" si="13"/>
        <v>0</v>
      </c>
      <c r="K86" s="89"/>
      <c r="L86" s="72">
        <f t="shared" si="14"/>
        <v>0</v>
      </c>
      <c r="M86" s="89"/>
      <c r="N86" s="72">
        <f t="shared" si="1"/>
        <v>0</v>
      </c>
      <c r="O86" s="89"/>
      <c r="P86" s="72">
        <f t="shared" si="15"/>
        <v>0</v>
      </c>
      <c r="Q86" s="89"/>
      <c r="R86" s="72">
        <f t="shared" si="2"/>
        <v>0</v>
      </c>
      <c r="S86" s="89"/>
      <c r="T86" s="72">
        <f t="shared" si="3"/>
        <v>0</v>
      </c>
      <c r="U86" s="89"/>
      <c r="V86" s="72">
        <f t="shared" si="4"/>
        <v>0</v>
      </c>
      <c r="W86" s="89"/>
      <c r="X86" s="72">
        <f t="shared" si="5"/>
        <v>0</v>
      </c>
      <c r="Y86" s="89"/>
      <c r="Z86" s="72">
        <f t="shared" si="6"/>
        <v>0</v>
      </c>
      <c r="AA86" s="89"/>
      <c r="AB86" s="72">
        <f t="shared" si="7"/>
        <v>0</v>
      </c>
      <c r="AC86" s="89"/>
      <c r="AD86" s="72">
        <f t="shared" si="8"/>
        <v>0</v>
      </c>
      <c r="AE86" s="89"/>
      <c r="AF86" s="72">
        <f t="shared" si="9"/>
        <v>0</v>
      </c>
      <c r="AG86" s="89"/>
      <c r="AH86" s="72">
        <f t="shared" si="10"/>
        <v>0</v>
      </c>
      <c r="AI86" s="89"/>
      <c r="AJ86" s="72">
        <f t="shared" si="11"/>
        <v>0</v>
      </c>
      <c r="AK86" s="89"/>
      <c r="AL86" s="72">
        <f t="shared" si="12"/>
        <v>0</v>
      </c>
    </row>
    <row r="87" spans="1:38" s="138" customFormat="1" ht="24" hidden="1" customHeight="1">
      <c r="A87" s="179">
        <v>72</v>
      </c>
      <c r="B87" s="292"/>
      <c r="C87" s="293"/>
      <c r="D87" s="224"/>
      <c r="E87" s="221"/>
      <c r="F87" s="222"/>
      <c r="G87" s="223"/>
      <c r="H87" s="71">
        <f t="shared" si="0"/>
        <v>0</v>
      </c>
      <c r="I87" s="89"/>
      <c r="J87" s="72">
        <f t="shared" si="13"/>
        <v>0</v>
      </c>
      <c r="K87" s="89"/>
      <c r="L87" s="72">
        <f t="shared" si="14"/>
        <v>0</v>
      </c>
      <c r="M87" s="89"/>
      <c r="N87" s="72">
        <f t="shared" si="1"/>
        <v>0</v>
      </c>
      <c r="O87" s="89"/>
      <c r="P87" s="72">
        <f t="shared" si="15"/>
        <v>0</v>
      </c>
      <c r="Q87" s="89"/>
      <c r="R87" s="72">
        <f t="shared" si="2"/>
        <v>0</v>
      </c>
      <c r="S87" s="89"/>
      <c r="T87" s="72">
        <f t="shared" si="3"/>
        <v>0</v>
      </c>
      <c r="U87" s="89"/>
      <c r="V87" s="72">
        <f t="shared" si="4"/>
        <v>0</v>
      </c>
      <c r="W87" s="89"/>
      <c r="X87" s="72">
        <f t="shared" si="5"/>
        <v>0</v>
      </c>
      <c r="Y87" s="89"/>
      <c r="Z87" s="72">
        <f t="shared" si="6"/>
        <v>0</v>
      </c>
      <c r="AA87" s="89"/>
      <c r="AB87" s="72">
        <f t="shared" si="7"/>
        <v>0</v>
      </c>
      <c r="AC87" s="89"/>
      <c r="AD87" s="72">
        <f t="shared" si="8"/>
        <v>0</v>
      </c>
      <c r="AE87" s="89"/>
      <c r="AF87" s="72">
        <f t="shared" si="9"/>
        <v>0</v>
      </c>
      <c r="AG87" s="89"/>
      <c r="AH87" s="72">
        <f t="shared" si="10"/>
        <v>0</v>
      </c>
      <c r="AI87" s="89"/>
      <c r="AJ87" s="72">
        <f t="shared" si="11"/>
        <v>0</v>
      </c>
      <c r="AK87" s="89"/>
      <c r="AL87" s="72">
        <f t="shared" si="12"/>
        <v>0</v>
      </c>
    </row>
    <row r="88" spans="1:38" s="138" customFormat="1" ht="24" hidden="1" customHeight="1">
      <c r="A88" s="179">
        <v>73</v>
      </c>
      <c r="B88" s="292"/>
      <c r="C88" s="293"/>
      <c r="D88" s="224"/>
      <c r="E88" s="221"/>
      <c r="F88" s="222"/>
      <c r="G88" s="223"/>
      <c r="H88" s="71">
        <f t="shared" si="0"/>
        <v>0</v>
      </c>
      <c r="I88" s="89"/>
      <c r="J88" s="72">
        <f t="shared" si="13"/>
        <v>0</v>
      </c>
      <c r="K88" s="89"/>
      <c r="L88" s="72">
        <f t="shared" si="14"/>
        <v>0</v>
      </c>
      <c r="M88" s="89"/>
      <c r="N88" s="72">
        <f t="shared" si="1"/>
        <v>0</v>
      </c>
      <c r="O88" s="89"/>
      <c r="P88" s="72">
        <f t="shared" si="15"/>
        <v>0</v>
      </c>
      <c r="Q88" s="89"/>
      <c r="R88" s="72">
        <f t="shared" si="2"/>
        <v>0</v>
      </c>
      <c r="S88" s="89"/>
      <c r="T88" s="72">
        <f t="shared" si="3"/>
        <v>0</v>
      </c>
      <c r="U88" s="89"/>
      <c r="V88" s="72">
        <f t="shared" si="4"/>
        <v>0</v>
      </c>
      <c r="W88" s="89"/>
      <c r="X88" s="72">
        <f t="shared" si="5"/>
        <v>0</v>
      </c>
      <c r="Y88" s="89"/>
      <c r="Z88" s="72">
        <f t="shared" si="6"/>
        <v>0</v>
      </c>
      <c r="AA88" s="89"/>
      <c r="AB88" s="72">
        <f t="shared" si="7"/>
        <v>0</v>
      </c>
      <c r="AC88" s="89"/>
      <c r="AD88" s="72">
        <f t="shared" si="8"/>
        <v>0</v>
      </c>
      <c r="AE88" s="89"/>
      <c r="AF88" s="72">
        <f t="shared" si="9"/>
        <v>0</v>
      </c>
      <c r="AG88" s="89"/>
      <c r="AH88" s="72">
        <f t="shared" si="10"/>
        <v>0</v>
      </c>
      <c r="AI88" s="89"/>
      <c r="AJ88" s="72">
        <f t="shared" si="11"/>
        <v>0</v>
      </c>
      <c r="AK88" s="89"/>
      <c r="AL88" s="72">
        <f t="shared" si="12"/>
        <v>0</v>
      </c>
    </row>
    <row r="89" spans="1:38" s="138" customFormat="1" ht="24" hidden="1" customHeight="1">
      <c r="A89" s="179">
        <v>74</v>
      </c>
      <c r="B89" s="292"/>
      <c r="C89" s="293"/>
      <c r="D89" s="224"/>
      <c r="E89" s="221"/>
      <c r="F89" s="222"/>
      <c r="G89" s="223"/>
      <c r="H89" s="71">
        <f t="shared" si="0"/>
        <v>0</v>
      </c>
      <c r="I89" s="89"/>
      <c r="J89" s="72">
        <f t="shared" si="13"/>
        <v>0</v>
      </c>
      <c r="K89" s="89"/>
      <c r="L89" s="72">
        <f t="shared" si="14"/>
        <v>0</v>
      </c>
      <c r="M89" s="89"/>
      <c r="N89" s="72">
        <f t="shared" si="1"/>
        <v>0</v>
      </c>
      <c r="O89" s="89"/>
      <c r="P89" s="72">
        <f t="shared" si="15"/>
        <v>0</v>
      </c>
      <c r="Q89" s="89"/>
      <c r="R89" s="72">
        <f t="shared" si="2"/>
        <v>0</v>
      </c>
      <c r="S89" s="89"/>
      <c r="T89" s="72">
        <f t="shared" si="3"/>
        <v>0</v>
      </c>
      <c r="U89" s="89"/>
      <c r="V89" s="72">
        <f t="shared" si="4"/>
        <v>0</v>
      </c>
      <c r="W89" s="89"/>
      <c r="X89" s="72">
        <f t="shared" si="5"/>
        <v>0</v>
      </c>
      <c r="Y89" s="89"/>
      <c r="Z89" s="72">
        <f t="shared" si="6"/>
        <v>0</v>
      </c>
      <c r="AA89" s="89"/>
      <c r="AB89" s="72">
        <f t="shared" si="7"/>
        <v>0</v>
      </c>
      <c r="AC89" s="89"/>
      <c r="AD89" s="72">
        <f t="shared" si="8"/>
        <v>0</v>
      </c>
      <c r="AE89" s="89"/>
      <c r="AF89" s="72">
        <f t="shared" si="9"/>
        <v>0</v>
      </c>
      <c r="AG89" s="89"/>
      <c r="AH89" s="72">
        <f t="shared" si="10"/>
        <v>0</v>
      </c>
      <c r="AI89" s="89"/>
      <c r="AJ89" s="72">
        <f t="shared" si="11"/>
        <v>0</v>
      </c>
      <c r="AK89" s="89"/>
      <c r="AL89" s="72">
        <f t="shared" si="12"/>
        <v>0</v>
      </c>
    </row>
    <row r="90" spans="1:38" s="138" customFormat="1" ht="24" hidden="1" customHeight="1">
      <c r="A90" s="179">
        <v>75</v>
      </c>
      <c r="B90" s="292"/>
      <c r="C90" s="293"/>
      <c r="D90" s="224"/>
      <c r="E90" s="221"/>
      <c r="F90" s="222"/>
      <c r="G90" s="223"/>
      <c r="H90" s="71">
        <f t="shared" si="0"/>
        <v>0</v>
      </c>
      <c r="I90" s="89"/>
      <c r="J90" s="72">
        <f t="shared" si="13"/>
        <v>0</v>
      </c>
      <c r="K90" s="89"/>
      <c r="L90" s="72">
        <f t="shared" si="14"/>
        <v>0</v>
      </c>
      <c r="M90" s="89"/>
      <c r="N90" s="72">
        <f t="shared" si="1"/>
        <v>0</v>
      </c>
      <c r="O90" s="89"/>
      <c r="P90" s="72">
        <f t="shared" si="15"/>
        <v>0</v>
      </c>
      <c r="Q90" s="89"/>
      <c r="R90" s="72">
        <f t="shared" si="2"/>
        <v>0</v>
      </c>
      <c r="S90" s="89"/>
      <c r="T90" s="72">
        <f t="shared" si="3"/>
        <v>0</v>
      </c>
      <c r="U90" s="89"/>
      <c r="V90" s="72">
        <f t="shared" si="4"/>
        <v>0</v>
      </c>
      <c r="W90" s="89"/>
      <c r="X90" s="72">
        <f t="shared" si="5"/>
        <v>0</v>
      </c>
      <c r="Y90" s="89"/>
      <c r="Z90" s="72">
        <f t="shared" si="6"/>
        <v>0</v>
      </c>
      <c r="AA90" s="89"/>
      <c r="AB90" s="72">
        <f t="shared" si="7"/>
        <v>0</v>
      </c>
      <c r="AC90" s="89"/>
      <c r="AD90" s="72">
        <f t="shared" si="8"/>
        <v>0</v>
      </c>
      <c r="AE90" s="89"/>
      <c r="AF90" s="72">
        <f t="shared" si="9"/>
        <v>0</v>
      </c>
      <c r="AG90" s="89"/>
      <c r="AH90" s="72">
        <f t="shared" si="10"/>
        <v>0</v>
      </c>
      <c r="AI90" s="89"/>
      <c r="AJ90" s="72">
        <f t="shared" si="11"/>
        <v>0</v>
      </c>
      <c r="AK90" s="89"/>
      <c r="AL90" s="72">
        <f t="shared" si="12"/>
        <v>0</v>
      </c>
    </row>
    <row r="91" spans="1:38" s="138" customFormat="1" ht="24" hidden="1" customHeight="1">
      <c r="A91" s="179">
        <v>76</v>
      </c>
      <c r="B91" s="292"/>
      <c r="C91" s="293"/>
      <c r="D91" s="224"/>
      <c r="E91" s="221"/>
      <c r="F91" s="222"/>
      <c r="G91" s="223"/>
      <c r="H91" s="71">
        <f t="shared" si="0"/>
        <v>0</v>
      </c>
      <c r="I91" s="89"/>
      <c r="J91" s="72">
        <f t="shared" si="13"/>
        <v>0</v>
      </c>
      <c r="K91" s="89"/>
      <c r="L91" s="72">
        <f t="shared" si="14"/>
        <v>0</v>
      </c>
      <c r="M91" s="89"/>
      <c r="N91" s="72">
        <f t="shared" si="1"/>
        <v>0</v>
      </c>
      <c r="O91" s="89"/>
      <c r="P91" s="72">
        <f t="shared" si="15"/>
        <v>0</v>
      </c>
      <c r="Q91" s="89"/>
      <c r="R91" s="72">
        <f t="shared" si="2"/>
        <v>0</v>
      </c>
      <c r="S91" s="89"/>
      <c r="T91" s="72">
        <f t="shared" si="3"/>
        <v>0</v>
      </c>
      <c r="U91" s="89"/>
      <c r="V91" s="72">
        <f t="shared" si="4"/>
        <v>0</v>
      </c>
      <c r="W91" s="89"/>
      <c r="X91" s="72">
        <f t="shared" si="5"/>
        <v>0</v>
      </c>
      <c r="Y91" s="89"/>
      <c r="Z91" s="72">
        <f t="shared" si="6"/>
        <v>0</v>
      </c>
      <c r="AA91" s="89"/>
      <c r="AB91" s="72">
        <f t="shared" si="7"/>
        <v>0</v>
      </c>
      <c r="AC91" s="89"/>
      <c r="AD91" s="72">
        <f t="shared" si="8"/>
        <v>0</v>
      </c>
      <c r="AE91" s="89"/>
      <c r="AF91" s="72">
        <f t="shared" si="9"/>
        <v>0</v>
      </c>
      <c r="AG91" s="89"/>
      <c r="AH91" s="72">
        <f t="shared" si="10"/>
        <v>0</v>
      </c>
      <c r="AI91" s="89"/>
      <c r="AJ91" s="72">
        <f t="shared" si="11"/>
        <v>0</v>
      </c>
      <c r="AK91" s="89"/>
      <c r="AL91" s="72">
        <f t="shared" si="12"/>
        <v>0</v>
      </c>
    </row>
    <row r="92" spans="1:38" s="138" customFormat="1" ht="24" hidden="1" customHeight="1">
      <c r="A92" s="179">
        <v>77</v>
      </c>
      <c r="B92" s="292"/>
      <c r="C92" s="293"/>
      <c r="D92" s="224"/>
      <c r="E92" s="221"/>
      <c r="F92" s="222"/>
      <c r="G92" s="223"/>
      <c r="H92" s="71">
        <f t="shared" si="0"/>
        <v>0</v>
      </c>
      <c r="I92" s="89"/>
      <c r="J92" s="72">
        <f t="shared" si="13"/>
        <v>0</v>
      </c>
      <c r="K92" s="89"/>
      <c r="L92" s="72">
        <f t="shared" si="14"/>
        <v>0</v>
      </c>
      <c r="M92" s="89"/>
      <c r="N92" s="72">
        <f t="shared" si="1"/>
        <v>0</v>
      </c>
      <c r="O92" s="89"/>
      <c r="P92" s="72">
        <f t="shared" si="15"/>
        <v>0</v>
      </c>
      <c r="Q92" s="89"/>
      <c r="R92" s="72">
        <f t="shared" si="2"/>
        <v>0</v>
      </c>
      <c r="S92" s="89"/>
      <c r="T92" s="72">
        <f t="shared" si="3"/>
        <v>0</v>
      </c>
      <c r="U92" s="89"/>
      <c r="V92" s="72">
        <f t="shared" si="4"/>
        <v>0</v>
      </c>
      <c r="W92" s="89"/>
      <c r="X92" s="72">
        <f t="shared" si="5"/>
        <v>0</v>
      </c>
      <c r="Y92" s="89"/>
      <c r="Z92" s="72">
        <f t="shared" si="6"/>
        <v>0</v>
      </c>
      <c r="AA92" s="89"/>
      <c r="AB92" s="72">
        <f t="shared" si="7"/>
        <v>0</v>
      </c>
      <c r="AC92" s="89"/>
      <c r="AD92" s="72">
        <f t="shared" si="8"/>
        <v>0</v>
      </c>
      <c r="AE92" s="89"/>
      <c r="AF92" s="72">
        <f t="shared" si="9"/>
        <v>0</v>
      </c>
      <c r="AG92" s="89"/>
      <c r="AH92" s="72">
        <f t="shared" si="10"/>
        <v>0</v>
      </c>
      <c r="AI92" s="89"/>
      <c r="AJ92" s="72">
        <f t="shared" si="11"/>
        <v>0</v>
      </c>
      <c r="AK92" s="89"/>
      <c r="AL92" s="72">
        <f t="shared" si="12"/>
        <v>0</v>
      </c>
    </row>
    <row r="93" spans="1:38" s="138" customFormat="1" ht="24" hidden="1" customHeight="1">
      <c r="A93" s="179">
        <v>78</v>
      </c>
      <c r="B93" s="292"/>
      <c r="C93" s="293"/>
      <c r="D93" s="224"/>
      <c r="E93" s="221"/>
      <c r="F93" s="222"/>
      <c r="G93" s="223"/>
      <c r="H93" s="71">
        <f t="shared" si="0"/>
        <v>0</v>
      </c>
      <c r="I93" s="89"/>
      <c r="J93" s="72">
        <f t="shared" si="13"/>
        <v>0</v>
      </c>
      <c r="K93" s="89"/>
      <c r="L93" s="72">
        <f t="shared" si="14"/>
        <v>0</v>
      </c>
      <c r="M93" s="89"/>
      <c r="N93" s="72">
        <f t="shared" si="1"/>
        <v>0</v>
      </c>
      <c r="O93" s="89"/>
      <c r="P93" s="72">
        <f t="shared" si="15"/>
        <v>0</v>
      </c>
      <c r="Q93" s="89"/>
      <c r="R93" s="72">
        <f t="shared" si="2"/>
        <v>0</v>
      </c>
      <c r="S93" s="89"/>
      <c r="T93" s="72">
        <f t="shared" si="3"/>
        <v>0</v>
      </c>
      <c r="U93" s="89"/>
      <c r="V93" s="72">
        <f t="shared" si="4"/>
        <v>0</v>
      </c>
      <c r="W93" s="89"/>
      <c r="X93" s="72">
        <f t="shared" si="5"/>
        <v>0</v>
      </c>
      <c r="Y93" s="89"/>
      <c r="Z93" s="72">
        <f t="shared" si="6"/>
        <v>0</v>
      </c>
      <c r="AA93" s="89"/>
      <c r="AB93" s="72">
        <f t="shared" si="7"/>
        <v>0</v>
      </c>
      <c r="AC93" s="89"/>
      <c r="AD93" s="72">
        <f t="shared" si="8"/>
        <v>0</v>
      </c>
      <c r="AE93" s="89"/>
      <c r="AF93" s="72">
        <f t="shared" si="9"/>
        <v>0</v>
      </c>
      <c r="AG93" s="89"/>
      <c r="AH93" s="72">
        <f t="shared" si="10"/>
        <v>0</v>
      </c>
      <c r="AI93" s="89"/>
      <c r="AJ93" s="72">
        <f t="shared" si="11"/>
        <v>0</v>
      </c>
      <c r="AK93" s="89"/>
      <c r="AL93" s="72">
        <f t="shared" si="12"/>
        <v>0</v>
      </c>
    </row>
    <row r="94" spans="1:38" s="138" customFormat="1" ht="24" hidden="1" customHeight="1">
      <c r="A94" s="179">
        <v>79</v>
      </c>
      <c r="B94" s="292"/>
      <c r="C94" s="293"/>
      <c r="D94" s="224"/>
      <c r="E94" s="221"/>
      <c r="F94" s="222"/>
      <c r="G94" s="223"/>
      <c r="H94" s="71">
        <f t="shared" si="0"/>
        <v>0</v>
      </c>
      <c r="I94" s="89"/>
      <c r="J94" s="72">
        <f t="shared" si="13"/>
        <v>0</v>
      </c>
      <c r="K94" s="89"/>
      <c r="L94" s="72">
        <f t="shared" si="14"/>
        <v>0</v>
      </c>
      <c r="M94" s="89"/>
      <c r="N94" s="72">
        <f t="shared" si="1"/>
        <v>0</v>
      </c>
      <c r="O94" s="89"/>
      <c r="P94" s="72">
        <f t="shared" si="15"/>
        <v>0</v>
      </c>
      <c r="Q94" s="89"/>
      <c r="R94" s="72">
        <f t="shared" si="2"/>
        <v>0</v>
      </c>
      <c r="S94" s="89"/>
      <c r="T94" s="72">
        <f t="shared" si="3"/>
        <v>0</v>
      </c>
      <c r="U94" s="89"/>
      <c r="V94" s="72">
        <f t="shared" si="4"/>
        <v>0</v>
      </c>
      <c r="W94" s="89"/>
      <c r="X94" s="72">
        <f t="shared" si="5"/>
        <v>0</v>
      </c>
      <c r="Y94" s="89"/>
      <c r="Z94" s="72">
        <f t="shared" si="6"/>
        <v>0</v>
      </c>
      <c r="AA94" s="89"/>
      <c r="AB94" s="72">
        <f t="shared" si="7"/>
        <v>0</v>
      </c>
      <c r="AC94" s="89"/>
      <c r="AD94" s="72">
        <f t="shared" si="8"/>
        <v>0</v>
      </c>
      <c r="AE94" s="89"/>
      <c r="AF94" s="72">
        <f t="shared" si="9"/>
        <v>0</v>
      </c>
      <c r="AG94" s="89"/>
      <c r="AH94" s="72">
        <f t="shared" si="10"/>
        <v>0</v>
      </c>
      <c r="AI94" s="89"/>
      <c r="AJ94" s="72">
        <f t="shared" si="11"/>
        <v>0</v>
      </c>
      <c r="AK94" s="89"/>
      <c r="AL94" s="72">
        <f t="shared" si="12"/>
        <v>0</v>
      </c>
    </row>
    <row r="95" spans="1:38" s="138" customFormat="1" ht="24" hidden="1" customHeight="1">
      <c r="A95" s="179">
        <v>80</v>
      </c>
      <c r="B95" s="292"/>
      <c r="C95" s="293"/>
      <c r="D95" s="224"/>
      <c r="E95" s="221"/>
      <c r="F95" s="222"/>
      <c r="G95" s="223"/>
      <c r="H95" s="71">
        <f t="shared" si="0"/>
        <v>0</v>
      </c>
      <c r="I95" s="89"/>
      <c r="J95" s="72">
        <f t="shared" si="13"/>
        <v>0</v>
      </c>
      <c r="K95" s="89"/>
      <c r="L95" s="72">
        <f t="shared" si="14"/>
        <v>0</v>
      </c>
      <c r="M95" s="89"/>
      <c r="N95" s="72">
        <f t="shared" si="1"/>
        <v>0</v>
      </c>
      <c r="O95" s="89"/>
      <c r="P95" s="72">
        <f t="shared" si="15"/>
        <v>0</v>
      </c>
      <c r="Q95" s="89"/>
      <c r="R95" s="72">
        <f t="shared" si="2"/>
        <v>0</v>
      </c>
      <c r="S95" s="89"/>
      <c r="T95" s="72">
        <f t="shared" si="3"/>
        <v>0</v>
      </c>
      <c r="U95" s="89"/>
      <c r="V95" s="72">
        <f t="shared" si="4"/>
        <v>0</v>
      </c>
      <c r="W95" s="89"/>
      <c r="X95" s="72">
        <f t="shared" si="5"/>
        <v>0</v>
      </c>
      <c r="Y95" s="89"/>
      <c r="Z95" s="72">
        <f t="shared" si="6"/>
        <v>0</v>
      </c>
      <c r="AA95" s="89"/>
      <c r="AB95" s="72">
        <f t="shared" si="7"/>
        <v>0</v>
      </c>
      <c r="AC95" s="89"/>
      <c r="AD95" s="72">
        <f t="shared" si="8"/>
        <v>0</v>
      </c>
      <c r="AE95" s="89"/>
      <c r="AF95" s="72">
        <f t="shared" si="9"/>
        <v>0</v>
      </c>
      <c r="AG95" s="89"/>
      <c r="AH95" s="72">
        <f t="shared" si="10"/>
        <v>0</v>
      </c>
      <c r="AI95" s="89"/>
      <c r="AJ95" s="72">
        <f t="shared" si="11"/>
        <v>0</v>
      </c>
      <c r="AK95" s="89"/>
      <c r="AL95" s="72">
        <f t="shared" si="12"/>
        <v>0</v>
      </c>
    </row>
    <row r="96" spans="1:38" s="138" customFormat="1" ht="24" hidden="1" customHeight="1">
      <c r="A96" s="179">
        <v>81</v>
      </c>
      <c r="B96" s="292"/>
      <c r="C96" s="293"/>
      <c r="D96" s="224"/>
      <c r="E96" s="221"/>
      <c r="F96" s="222"/>
      <c r="G96" s="223"/>
      <c r="H96" s="71">
        <f t="shared" si="0"/>
        <v>0</v>
      </c>
      <c r="I96" s="89"/>
      <c r="J96" s="72">
        <f t="shared" si="13"/>
        <v>0</v>
      </c>
      <c r="K96" s="89"/>
      <c r="L96" s="72">
        <f t="shared" si="14"/>
        <v>0</v>
      </c>
      <c r="M96" s="89"/>
      <c r="N96" s="72">
        <f t="shared" si="1"/>
        <v>0</v>
      </c>
      <c r="O96" s="89"/>
      <c r="P96" s="72">
        <f t="shared" si="15"/>
        <v>0</v>
      </c>
      <c r="Q96" s="89"/>
      <c r="R96" s="72">
        <f t="shared" si="2"/>
        <v>0</v>
      </c>
      <c r="S96" s="89"/>
      <c r="T96" s="72">
        <f t="shared" si="3"/>
        <v>0</v>
      </c>
      <c r="U96" s="89"/>
      <c r="V96" s="72">
        <f t="shared" si="4"/>
        <v>0</v>
      </c>
      <c r="W96" s="89"/>
      <c r="X96" s="72">
        <f t="shared" si="5"/>
        <v>0</v>
      </c>
      <c r="Y96" s="89"/>
      <c r="Z96" s="72">
        <f t="shared" si="6"/>
        <v>0</v>
      </c>
      <c r="AA96" s="89"/>
      <c r="AB96" s="72">
        <f t="shared" si="7"/>
        <v>0</v>
      </c>
      <c r="AC96" s="89"/>
      <c r="AD96" s="72">
        <f t="shared" si="8"/>
        <v>0</v>
      </c>
      <c r="AE96" s="89"/>
      <c r="AF96" s="72">
        <f t="shared" si="9"/>
        <v>0</v>
      </c>
      <c r="AG96" s="89"/>
      <c r="AH96" s="72">
        <f t="shared" si="10"/>
        <v>0</v>
      </c>
      <c r="AI96" s="89"/>
      <c r="AJ96" s="72">
        <f t="shared" si="11"/>
        <v>0</v>
      </c>
      <c r="AK96" s="89"/>
      <c r="AL96" s="72">
        <f t="shared" si="12"/>
        <v>0</v>
      </c>
    </row>
    <row r="97" spans="1:38" s="138" customFormat="1" ht="24" hidden="1" customHeight="1">
      <c r="A97" s="179">
        <v>82</v>
      </c>
      <c r="B97" s="292"/>
      <c r="C97" s="293"/>
      <c r="D97" s="224"/>
      <c r="E97" s="221"/>
      <c r="F97" s="222"/>
      <c r="G97" s="223"/>
      <c r="H97" s="71">
        <f t="shared" si="0"/>
        <v>0</v>
      </c>
      <c r="I97" s="89"/>
      <c r="J97" s="72">
        <f t="shared" si="13"/>
        <v>0</v>
      </c>
      <c r="K97" s="89"/>
      <c r="L97" s="72">
        <f t="shared" si="14"/>
        <v>0</v>
      </c>
      <c r="M97" s="89"/>
      <c r="N97" s="72">
        <f t="shared" si="1"/>
        <v>0</v>
      </c>
      <c r="O97" s="89"/>
      <c r="P97" s="72">
        <f t="shared" si="15"/>
        <v>0</v>
      </c>
      <c r="Q97" s="89"/>
      <c r="R97" s="72">
        <f t="shared" si="2"/>
        <v>0</v>
      </c>
      <c r="S97" s="89"/>
      <c r="T97" s="72">
        <f t="shared" si="3"/>
        <v>0</v>
      </c>
      <c r="U97" s="89"/>
      <c r="V97" s="72">
        <f t="shared" si="4"/>
        <v>0</v>
      </c>
      <c r="W97" s="89"/>
      <c r="X97" s="72">
        <f t="shared" si="5"/>
        <v>0</v>
      </c>
      <c r="Y97" s="89"/>
      <c r="Z97" s="72">
        <f t="shared" si="6"/>
        <v>0</v>
      </c>
      <c r="AA97" s="89"/>
      <c r="AB97" s="72">
        <f t="shared" si="7"/>
        <v>0</v>
      </c>
      <c r="AC97" s="89"/>
      <c r="AD97" s="72">
        <f t="shared" si="8"/>
        <v>0</v>
      </c>
      <c r="AE97" s="89"/>
      <c r="AF97" s="72">
        <f t="shared" si="9"/>
        <v>0</v>
      </c>
      <c r="AG97" s="89"/>
      <c r="AH97" s="72">
        <f t="shared" si="10"/>
        <v>0</v>
      </c>
      <c r="AI97" s="89"/>
      <c r="AJ97" s="72">
        <f t="shared" si="11"/>
        <v>0</v>
      </c>
      <c r="AK97" s="89"/>
      <c r="AL97" s="72">
        <f t="shared" si="12"/>
        <v>0</v>
      </c>
    </row>
    <row r="98" spans="1:38" s="138" customFormat="1" ht="24" hidden="1" customHeight="1">
      <c r="A98" s="179">
        <v>83</v>
      </c>
      <c r="B98" s="292"/>
      <c r="C98" s="293"/>
      <c r="D98" s="224"/>
      <c r="E98" s="221"/>
      <c r="F98" s="222"/>
      <c r="G98" s="223"/>
      <c r="H98" s="71">
        <f t="shared" si="0"/>
        <v>0</v>
      </c>
      <c r="I98" s="89"/>
      <c r="J98" s="72">
        <f t="shared" si="13"/>
        <v>0</v>
      </c>
      <c r="K98" s="89"/>
      <c r="L98" s="72">
        <f t="shared" si="14"/>
        <v>0</v>
      </c>
      <c r="M98" s="89"/>
      <c r="N98" s="72">
        <f t="shared" si="1"/>
        <v>0</v>
      </c>
      <c r="O98" s="89"/>
      <c r="P98" s="72">
        <f t="shared" si="15"/>
        <v>0</v>
      </c>
      <c r="Q98" s="89"/>
      <c r="R98" s="72">
        <f t="shared" si="2"/>
        <v>0</v>
      </c>
      <c r="S98" s="89"/>
      <c r="T98" s="72">
        <f t="shared" si="3"/>
        <v>0</v>
      </c>
      <c r="U98" s="89"/>
      <c r="V98" s="72">
        <f t="shared" si="4"/>
        <v>0</v>
      </c>
      <c r="W98" s="89"/>
      <c r="X98" s="72">
        <f t="shared" si="5"/>
        <v>0</v>
      </c>
      <c r="Y98" s="89"/>
      <c r="Z98" s="72">
        <f t="shared" si="6"/>
        <v>0</v>
      </c>
      <c r="AA98" s="89"/>
      <c r="AB98" s="72">
        <f t="shared" si="7"/>
        <v>0</v>
      </c>
      <c r="AC98" s="89"/>
      <c r="AD98" s="72">
        <f t="shared" si="8"/>
        <v>0</v>
      </c>
      <c r="AE98" s="89"/>
      <c r="AF98" s="72">
        <f t="shared" si="9"/>
        <v>0</v>
      </c>
      <c r="AG98" s="89"/>
      <c r="AH98" s="72">
        <f t="shared" si="10"/>
        <v>0</v>
      </c>
      <c r="AI98" s="89"/>
      <c r="AJ98" s="72">
        <f t="shared" si="11"/>
        <v>0</v>
      </c>
      <c r="AK98" s="89"/>
      <c r="AL98" s="72">
        <f t="shared" si="12"/>
        <v>0</v>
      </c>
    </row>
    <row r="99" spans="1:38" s="138" customFormat="1" ht="24" hidden="1" customHeight="1">
      <c r="A99" s="179">
        <v>84</v>
      </c>
      <c r="B99" s="292"/>
      <c r="C99" s="293"/>
      <c r="D99" s="224"/>
      <c r="E99" s="221"/>
      <c r="F99" s="222"/>
      <c r="G99" s="223"/>
      <c r="H99" s="71">
        <f t="shared" si="0"/>
        <v>0</v>
      </c>
      <c r="I99" s="89"/>
      <c r="J99" s="72">
        <f t="shared" si="13"/>
        <v>0</v>
      </c>
      <c r="K99" s="89"/>
      <c r="L99" s="72">
        <f t="shared" si="14"/>
        <v>0</v>
      </c>
      <c r="M99" s="89"/>
      <c r="N99" s="72">
        <f t="shared" si="1"/>
        <v>0</v>
      </c>
      <c r="O99" s="89"/>
      <c r="P99" s="72">
        <f t="shared" si="15"/>
        <v>0</v>
      </c>
      <c r="Q99" s="89"/>
      <c r="R99" s="72">
        <f t="shared" si="2"/>
        <v>0</v>
      </c>
      <c r="S99" s="89"/>
      <c r="T99" s="72">
        <f t="shared" si="3"/>
        <v>0</v>
      </c>
      <c r="U99" s="89"/>
      <c r="V99" s="72">
        <f t="shared" si="4"/>
        <v>0</v>
      </c>
      <c r="W99" s="89"/>
      <c r="X99" s="72">
        <f t="shared" si="5"/>
        <v>0</v>
      </c>
      <c r="Y99" s="89"/>
      <c r="Z99" s="72">
        <f t="shared" si="6"/>
        <v>0</v>
      </c>
      <c r="AA99" s="89"/>
      <c r="AB99" s="72">
        <f t="shared" si="7"/>
        <v>0</v>
      </c>
      <c r="AC99" s="89"/>
      <c r="AD99" s="72">
        <f t="shared" si="8"/>
        <v>0</v>
      </c>
      <c r="AE99" s="89"/>
      <c r="AF99" s="72">
        <f t="shared" si="9"/>
        <v>0</v>
      </c>
      <c r="AG99" s="89"/>
      <c r="AH99" s="72">
        <f t="shared" si="10"/>
        <v>0</v>
      </c>
      <c r="AI99" s="89"/>
      <c r="AJ99" s="72">
        <f t="shared" si="11"/>
        <v>0</v>
      </c>
      <c r="AK99" s="89"/>
      <c r="AL99" s="72">
        <f t="shared" si="12"/>
        <v>0</v>
      </c>
    </row>
    <row r="100" spans="1:38" s="138" customFormat="1" ht="24" hidden="1" customHeight="1">
      <c r="A100" s="179">
        <v>85</v>
      </c>
      <c r="B100" s="292"/>
      <c r="C100" s="293"/>
      <c r="D100" s="224"/>
      <c r="E100" s="221"/>
      <c r="F100" s="222"/>
      <c r="G100" s="223"/>
      <c r="H100" s="71">
        <f t="shared" si="0"/>
        <v>0</v>
      </c>
      <c r="I100" s="89"/>
      <c r="J100" s="72">
        <f t="shared" si="13"/>
        <v>0</v>
      </c>
      <c r="K100" s="89"/>
      <c r="L100" s="72">
        <f t="shared" si="14"/>
        <v>0</v>
      </c>
      <c r="M100" s="89"/>
      <c r="N100" s="72">
        <f t="shared" si="1"/>
        <v>0</v>
      </c>
      <c r="O100" s="89"/>
      <c r="P100" s="72">
        <f t="shared" si="15"/>
        <v>0</v>
      </c>
      <c r="Q100" s="89"/>
      <c r="R100" s="72">
        <f t="shared" si="2"/>
        <v>0</v>
      </c>
      <c r="S100" s="89"/>
      <c r="T100" s="72">
        <f t="shared" si="3"/>
        <v>0</v>
      </c>
      <c r="U100" s="89"/>
      <c r="V100" s="72">
        <f t="shared" si="4"/>
        <v>0</v>
      </c>
      <c r="W100" s="89"/>
      <c r="X100" s="72">
        <f t="shared" si="5"/>
        <v>0</v>
      </c>
      <c r="Y100" s="89"/>
      <c r="Z100" s="72">
        <f t="shared" si="6"/>
        <v>0</v>
      </c>
      <c r="AA100" s="89"/>
      <c r="AB100" s="72">
        <f t="shared" si="7"/>
        <v>0</v>
      </c>
      <c r="AC100" s="89"/>
      <c r="AD100" s="72">
        <f t="shared" si="8"/>
        <v>0</v>
      </c>
      <c r="AE100" s="89"/>
      <c r="AF100" s="72">
        <f t="shared" si="9"/>
        <v>0</v>
      </c>
      <c r="AG100" s="89"/>
      <c r="AH100" s="72">
        <f t="shared" si="10"/>
        <v>0</v>
      </c>
      <c r="AI100" s="89"/>
      <c r="AJ100" s="72">
        <f t="shared" si="11"/>
        <v>0</v>
      </c>
      <c r="AK100" s="89"/>
      <c r="AL100" s="72">
        <f t="shared" si="12"/>
        <v>0</v>
      </c>
    </row>
    <row r="101" spans="1:38" s="138" customFormat="1" ht="24" hidden="1" customHeight="1">
      <c r="A101" s="179">
        <v>86</v>
      </c>
      <c r="B101" s="292"/>
      <c r="C101" s="293"/>
      <c r="D101" s="224"/>
      <c r="E101" s="221"/>
      <c r="F101" s="222"/>
      <c r="G101" s="223"/>
      <c r="H101" s="71">
        <f t="shared" si="0"/>
        <v>0</v>
      </c>
      <c r="I101" s="89"/>
      <c r="J101" s="72">
        <f t="shared" si="13"/>
        <v>0</v>
      </c>
      <c r="K101" s="89"/>
      <c r="L101" s="72">
        <f t="shared" si="14"/>
        <v>0</v>
      </c>
      <c r="M101" s="89"/>
      <c r="N101" s="72">
        <f t="shared" si="1"/>
        <v>0</v>
      </c>
      <c r="O101" s="89"/>
      <c r="P101" s="72">
        <f t="shared" si="15"/>
        <v>0</v>
      </c>
      <c r="Q101" s="89"/>
      <c r="R101" s="72">
        <f t="shared" si="2"/>
        <v>0</v>
      </c>
      <c r="S101" s="89"/>
      <c r="T101" s="72">
        <f t="shared" si="3"/>
        <v>0</v>
      </c>
      <c r="U101" s="89"/>
      <c r="V101" s="72">
        <f t="shared" si="4"/>
        <v>0</v>
      </c>
      <c r="W101" s="89"/>
      <c r="X101" s="72">
        <f t="shared" si="5"/>
        <v>0</v>
      </c>
      <c r="Y101" s="89"/>
      <c r="Z101" s="72">
        <f t="shared" si="6"/>
        <v>0</v>
      </c>
      <c r="AA101" s="89"/>
      <c r="AB101" s="72">
        <f t="shared" si="7"/>
        <v>0</v>
      </c>
      <c r="AC101" s="89"/>
      <c r="AD101" s="72">
        <f t="shared" si="8"/>
        <v>0</v>
      </c>
      <c r="AE101" s="89"/>
      <c r="AF101" s="72">
        <f t="shared" si="9"/>
        <v>0</v>
      </c>
      <c r="AG101" s="89"/>
      <c r="AH101" s="72">
        <f t="shared" si="10"/>
        <v>0</v>
      </c>
      <c r="AI101" s="89"/>
      <c r="AJ101" s="72">
        <f t="shared" si="11"/>
        <v>0</v>
      </c>
      <c r="AK101" s="89"/>
      <c r="AL101" s="72">
        <f t="shared" si="12"/>
        <v>0</v>
      </c>
    </row>
    <row r="102" spans="1:38" s="138" customFormat="1" ht="24" hidden="1" customHeight="1">
      <c r="A102" s="179">
        <v>87</v>
      </c>
      <c r="B102" s="292"/>
      <c r="C102" s="293"/>
      <c r="D102" s="224"/>
      <c r="E102" s="221"/>
      <c r="F102" s="222"/>
      <c r="G102" s="223"/>
      <c r="H102" s="71">
        <f t="shared" si="0"/>
        <v>0</v>
      </c>
      <c r="I102" s="89"/>
      <c r="J102" s="72">
        <f t="shared" si="13"/>
        <v>0</v>
      </c>
      <c r="K102" s="89"/>
      <c r="L102" s="72">
        <f t="shared" si="14"/>
        <v>0</v>
      </c>
      <c r="M102" s="89"/>
      <c r="N102" s="72">
        <f t="shared" si="1"/>
        <v>0</v>
      </c>
      <c r="O102" s="89"/>
      <c r="P102" s="72">
        <f t="shared" si="15"/>
        <v>0</v>
      </c>
      <c r="Q102" s="89"/>
      <c r="R102" s="72">
        <f t="shared" si="2"/>
        <v>0</v>
      </c>
      <c r="S102" s="89"/>
      <c r="T102" s="72">
        <f t="shared" si="3"/>
        <v>0</v>
      </c>
      <c r="U102" s="89"/>
      <c r="V102" s="72">
        <f t="shared" si="4"/>
        <v>0</v>
      </c>
      <c r="W102" s="89"/>
      <c r="X102" s="72">
        <f t="shared" si="5"/>
        <v>0</v>
      </c>
      <c r="Y102" s="89"/>
      <c r="Z102" s="72">
        <f t="shared" si="6"/>
        <v>0</v>
      </c>
      <c r="AA102" s="89"/>
      <c r="AB102" s="72">
        <f t="shared" si="7"/>
        <v>0</v>
      </c>
      <c r="AC102" s="89"/>
      <c r="AD102" s="72">
        <f t="shared" si="8"/>
        <v>0</v>
      </c>
      <c r="AE102" s="89"/>
      <c r="AF102" s="72">
        <f t="shared" si="9"/>
        <v>0</v>
      </c>
      <c r="AG102" s="89"/>
      <c r="AH102" s="72">
        <f t="shared" si="10"/>
        <v>0</v>
      </c>
      <c r="AI102" s="89"/>
      <c r="AJ102" s="72">
        <f t="shared" si="11"/>
        <v>0</v>
      </c>
      <c r="AK102" s="89"/>
      <c r="AL102" s="72">
        <f t="shared" si="12"/>
        <v>0</v>
      </c>
    </row>
    <row r="103" spans="1:38" s="138" customFormat="1" ht="24" hidden="1" customHeight="1">
      <c r="A103" s="179">
        <v>88</v>
      </c>
      <c r="B103" s="292"/>
      <c r="C103" s="293"/>
      <c r="D103" s="224"/>
      <c r="E103" s="221"/>
      <c r="F103" s="222"/>
      <c r="G103" s="223"/>
      <c r="H103" s="71">
        <f t="shared" si="0"/>
        <v>0</v>
      </c>
      <c r="I103" s="89"/>
      <c r="J103" s="72">
        <f t="shared" si="13"/>
        <v>0</v>
      </c>
      <c r="K103" s="89"/>
      <c r="L103" s="72">
        <f t="shared" si="14"/>
        <v>0</v>
      </c>
      <c r="M103" s="89"/>
      <c r="N103" s="72">
        <f t="shared" si="1"/>
        <v>0</v>
      </c>
      <c r="O103" s="89"/>
      <c r="P103" s="72">
        <f t="shared" si="15"/>
        <v>0</v>
      </c>
      <c r="Q103" s="89"/>
      <c r="R103" s="72">
        <f t="shared" si="2"/>
        <v>0</v>
      </c>
      <c r="S103" s="89"/>
      <c r="T103" s="72">
        <f t="shared" si="3"/>
        <v>0</v>
      </c>
      <c r="U103" s="89"/>
      <c r="V103" s="72">
        <f t="shared" si="4"/>
        <v>0</v>
      </c>
      <c r="W103" s="89"/>
      <c r="X103" s="72">
        <f t="shared" si="5"/>
        <v>0</v>
      </c>
      <c r="Y103" s="89"/>
      <c r="Z103" s="72">
        <f t="shared" si="6"/>
        <v>0</v>
      </c>
      <c r="AA103" s="89"/>
      <c r="AB103" s="72">
        <f t="shared" si="7"/>
        <v>0</v>
      </c>
      <c r="AC103" s="89"/>
      <c r="AD103" s="72">
        <f t="shared" si="8"/>
        <v>0</v>
      </c>
      <c r="AE103" s="89"/>
      <c r="AF103" s="72">
        <f t="shared" si="9"/>
        <v>0</v>
      </c>
      <c r="AG103" s="89"/>
      <c r="AH103" s="72">
        <f t="shared" si="10"/>
        <v>0</v>
      </c>
      <c r="AI103" s="89"/>
      <c r="AJ103" s="72">
        <f t="shared" si="11"/>
        <v>0</v>
      </c>
      <c r="AK103" s="89"/>
      <c r="AL103" s="72">
        <f t="shared" si="12"/>
        <v>0</v>
      </c>
    </row>
    <row r="104" spans="1:38" s="138" customFormat="1" ht="24" hidden="1" customHeight="1">
      <c r="A104" s="179">
        <v>89</v>
      </c>
      <c r="B104" s="292"/>
      <c r="C104" s="293"/>
      <c r="D104" s="224"/>
      <c r="E104" s="221"/>
      <c r="F104" s="222"/>
      <c r="G104" s="223"/>
      <c r="H104" s="71">
        <f t="shared" si="0"/>
        <v>0</v>
      </c>
      <c r="I104" s="89"/>
      <c r="J104" s="72">
        <f t="shared" si="13"/>
        <v>0</v>
      </c>
      <c r="K104" s="89"/>
      <c r="L104" s="72">
        <f t="shared" si="14"/>
        <v>0</v>
      </c>
      <c r="M104" s="89"/>
      <c r="N104" s="72">
        <f t="shared" si="1"/>
        <v>0</v>
      </c>
      <c r="O104" s="89"/>
      <c r="P104" s="72">
        <f t="shared" si="15"/>
        <v>0</v>
      </c>
      <c r="Q104" s="89"/>
      <c r="R104" s="72">
        <f t="shared" si="2"/>
        <v>0</v>
      </c>
      <c r="S104" s="89"/>
      <c r="T104" s="72">
        <f t="shared" si="3"/>
        <v>0</v>
      </c>
      <c r="U104" s="89"/>
      <c r="V104" s="72">
        <f t="shared" si="4"/>
        <v>0</v>
      </c>
      <c r="W104" s="89"/>
      <c r="X104" s="72">
        <f t="shared" si="5"/>
        <v>0</v>
      </c>
      <c r="Y104" s="89"/>
      <c r="Z104" s="72">
        <f t="shared" si="6"/>
        <v>0</v>
      </c>
      <c r="AA104" s="89"/>
      <c r="AB104" s="72">
        <f t="shared" si="7"/>
        <v>0</v>
      </c>
      <c r="AC104" s="89"/>
      <c r="AD104" s="72">
        <f t="shared" si="8"/>
        <v>0</v>
      </c>
      <c r="AE104" s="89"/>
      <c r="AF104" s="72">
        <f t="shared" si="9"/>
        <v>0</v>
      </c>
      <c r="AG104" s="89"/>
      <c r="AH104" s="72">
        <f t="shared" si="10"/>
        <v>0</v>
      </c>
      <c r="AI104" s="89"/>
      <c r="AJ104" s="72">
        <f t="shared" si="11"/>
        <v>0</v>
      </c>
      <c r="AK104" s="89"/>
      <c r="AL104" s="72">
        <f t="shared" si="12"/>
        <v>0</v>
      </c>
    </row>
    <row r="105" spans="1:38" s="138" customFormat="1" ht="24" hidden="1" customHeight="1">
      <c r="A105" s="179">
        <v>90</v>
      </c>
      <c r="B105" s="292"/>
      <c r="C105" s="293"/>
      <c r="D105" s="224"/>
      <c r="E105" s="221"/>
      <c r="F105" s="222"/>
      <c r="G105" s="223"/>
      <c r="H105" s="71">
        <f t="shared" si="0"/>
        <v>0</v>
      </c>
      <c r="I105" s="89"/>
      <c r="J105" s="72">
        <f t="shared" si="13"/>
        <v>0</v>
      </c>
      <c r="K105" s="89"/>
      <c r="L105" s="72">
        <f t="shared" si="14"/>
        <v>0</v>
      </c>
      <c r="M105" s="89"/>
      <c r="N105" s="72">
        <f t="shared" si="1"/>
        <v>0</v>
      </c>
      <c r="O105" s="89"/>
      <c r="P105" s="72">
        <f t="shared" si="15"/>
        <v>0</v>
      </c>
      <c r="Q105" s="89"/>
      <c r="R105" s="72">
        <f t="shared" si="2"/>
        <v>0</v>
      </c>
      <c r="S105" s="89"/>
      <c r="T105" s="72">
        <f t="shared" si="3"/>
        <v>0</v>
      </c>
      <c r="U105" s="89"/>
      <c r="V105" s="72">
        <f t="shared" si="4"/>
        <v>0</v>
      </c>
      <c r="W105" s="89"/>
      <c r="X105" s="72">
        <f t="shared" si="5"/>
        <v>0</v>
      </c>
      <c r="Y105" s="89"/>
      <c r="Z105" s="72">
        <f t="shared" si="6"/>
        <v>0</v>
      </c>
      <c r="AA105" s="89"/>
      <c r="AB105" s="72">
        <f t="shared" si="7"/>
        <v>0</v>
      </c>
      <c r="AC105" s="89"/>
      <c r="AD105" s="72">
        <f t="shared" si="8"/>
        <v>0</v>
      </c>
      <c r="AE105" s="89"/>
      <c r="AF105" s="72">
        <f t="shared" si="9"/>
        <v>0</v>
      </c>
      <c r="AG105" s="89"/>
      <c r="AH105" s="72">
        <f t="shared" si="10"/>
        <v>0</v>
      </c>
      <c r="AI105" s="89"/>
      <c r="AJ105" s="72">
        <f t="shared" si="11"/>
        <v>0</v>
      </c>
      <c r="AK105" s="89"/>
      <c r="AL105" s="72">
        <f t="shared" si="12"/>
        <v>0</v>
      </c>
    </row>
    <row r="106" spans="1:38" s="138" customFormat="1" ht="24" hidden="1" customHeight="1">
      <c r="A106" s="179">
        <v>91</v>
      </c>
      <c r="B106" s="292"/>
      <c r="C106" s="293"/>
      <c r="D106" s="224"/>
      <c r="E106" s="221"/>
      <c r="F106" s="222"/>
      <c r="G106" s="223"/>
      <c r="H106" s="71">
        <f t="shared" si="0"/>
        <v>0</v>
      </c>
      <c r="I106" s="89"/>
      <c r="J106" s="72">
        <f t="shared" si="13"/>
        <v>0</v>
      </c>
      <c r="K106" s="89"/>
      <c r="L106" s="72">
        <f t="shared" si="14"/>
        <v>0</v>
      </c>
      <c r="M106" s="89"/>
      <c r="N106" s="72">
        <f t="shared" si="1"/>
        <v>0</v>
      </c>
      <c r="O106" s="89"/>
      <c r="P106" s="72">
        <f t="shared" si="15"/>
        <v>0</v>
      </c>
      <c r="Q106" s="89"/>
      <c r="R106" s="72">
        <f t="shared" si="2"/>
        <v>0</v>
      </c>
      <c r="S106" s="89"/>
      <c r="T106" s="72">
        <f t="shared" si="3"/>
        <v>0</v>
      </c>
      <c r="U106" s="89"/>
      <c r="V106" s="72">
        <f t="shared" si="4"/>
        <v>0</v>
      </c>
      <c r="W106" s="89"/>
      <c r="X106" s="72">
        <f t="shared" si="5"/>
        <v>0</v>
      </c>
      <c r="Y106" s="89"/>
      <c r="Z106" s="72">
        <f t="shared" si="6"/>
        <v>0</v>
      </c>
      <c r="AA106" s="89"/>
      <c r="AB106" s="72">
        <f t="shared" si="7"/>
        <v>0</v>
      </c>
      <c r="AC106" s="89"/>
      <c r="AD106" s="72">
        <f t="shared" si="8"/>
        <v>0</v>
      </c>
      <c r="AE106" s="89"/>
      <c r="AF106" s="72">
        <f t="shared" si="9"/>
        <v>0</v>
      </c>
      <c r="AG106" s="89"/>
      <c r="AH106" s="72">
        <f t="shared" si="10"/>
        <v>0</v>
      </c>
      <c r="AI106" s="89"/>
      <c r="AJ106" s="72">
        <f t="shared" si="11"/>
        <v>0</v>
      </c>
      <c r="AK106" s="89"/>
      <c r="AL106" s="72">
        <f t="shared" si="12"/>
        <v>0</v>
      </c>
    </row>
    <row r="107" spans="1:38" s="138" customFormat="1" ht="24" hidden="1" customHeight="1">
      <c r="A107" s="179">
        <v>92</v>
      </c>
      <c r="B107" s="292"/>
      <c r="C107" s="293"/>
      <c r="D107" s="224"/>
      <c r="E107" s="221"/>
      <c r="F107" s="222"/>
      <c r="G107" s="223"/>
      <c r="H107" s="71">
        <f t="shared" si="0"/>
        <v>0</v>
      </c>
      <c r="I107" s="89"/>
      <c r="J107" s="72">
        <f t="shared" si="13"/>
        <v>0</v>
      </c>
      <c r="K107" s="89"/>
      <c r="L107" s="72">
        <f t="shared" si="14"/>
        <v>0</v>
      </c>
      <c r="M107" s="89"/>
      <c r="N107" s="72">
        <f t="shared" si="1"/>
        <v>0</v>
      </c>
      <c r="O107" s="89"/>
      <c r="P107" s="72">
        <f t="shared" si="15"/>
        <v>0</v>
      </c>
      <c r="Q107" s="89"/>
      <c r="R107" s="72">
        <f t="shared" si="2"/>
        <v>0</v>
      </c>
      <c r="S107" s="89"/>
      <c r="T107" s="72">
        <f t="shared" si="3"/>
        <v>0</v>
      </c>
      <c r="U107" s="89"/>
      <c r="V107" s="72">
        <f t="shared" si="4"/>
        <v>0</v>
      </c>
      <c r="W107" s="89"/>
      <c r="X107" s="72">
        <f t="shared" si="5"/>
        <v>0</v>
      </c>
      <c r="Y107" s="89"/>
      <c r="Z107" s="72">
        <f t="shared" si="6"/>
        <v>0</v>
      </c>
      <c r="AA107" s="89"/>
      <c r="AB107" s="72">
        <f t="shared" si="7"/>
        <v>0</v>
      </c>
      <c r="AC107" s="89"/>
      <c r="AD107" s="72">
        <f t="shared" si="8"/>
        <v>0</v>
      </c>
      <c r="AE107" s="89"/>
      <c r="AF107" s="72">
        <f t="shared" si="9"/>
        <v>0</v>
      </c>
      <c r="AG107" s="89"/>
      <c r="AH107" s="72">
        <f t="shared" si="10"/>
        <v>0</v>
      </c>
      <c r="AI107" s="89"/>
      <c r="AJ107" s="72">
        <f t="shared" si="11"/>
        <v>0</v>
      </c>
      <c r="AK107" s="89"/>
      <c r="AL107" s="72">
        <f t="shared" si="12"/>
        <v>0</v>
      </c>
    </row>
    <row r="108" spans="1:38" s="139" customFormat="1" ht="24" customHeight="1" thickBot="1">
      <c r="A108" s="179"/>
      <c r="B108" s="298"/>
      <c r="C108" s="299"/>
      <c r="D108" s="225"/>
      <c r="E108" s="226"/>
      <c r="F108" s="227"/>
      <c r="G108" s="228"/>
      <c r="H108" s="181"/>
      <c r="I108" s="90"/>
      <c r="J108" s="182"/>
      <c r="K108" s="90"/>
      <c r="L108" s="182"/>
      <c r="M108" s="90"/>
      <c r="N108" s="182"/>
      <c r="O108" s="90"/>
      <c r="P108" s="182"/>
      <c r="Q108" s="90"/>
      <c r="R108" s="182"/>
      <c r="S108" s="90"/>
      <c r="T108" s="182"/>
      <c r="U108" s="90"/>
      <c r="V108" s="182"/>
      <c r="W108" s="90"/>
      <c r="X108" s="182"/>
      <c r="Y108" s="90"/>
      <c r="Z108" s="182"/>
      <c r="AA108" s="90"/>
      <c r="AB108" s="182"/>
      <c r="AC108" s="90"/>
      <c r="AD108" s="182"/>
      <c r="AE108" s="90"/>
      <c r="AF108" s="182"/>
      <c r="AG108" s="90"/>
      <c r="AH108" s="182"/>
      <c r="AI108" s="90"/>
      <c r="AJ108" s="182"/>
      <c r="AK108" s="90"/>
      <c r="AL108" s="182"/>
    </row>
    <row r="109" spans="1:38" ht="19.5" customHeight="1">
      <c r="A109" s="98" t="s">
        <v>328</v>
      </c>
    </row>
  </sheetData>
  <dataConsolidate/>
  <mergeCells count="127">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4:C15"/>
    <mergeCell ref="D14:D15"/>
    <mergeCell ref="E14:H14"/>
    <mergeCell ref="B16:C16"/>
    <mergeCell ref="B17:C17"/>
    <mergeCell ref="B18:C18"/>
    <mergeCell ref="B11:C11"/>
    <mergeCell ref="E11:G11"/>
    <mergeCell ref="E12:G12"/>
    <mergeCell ref="AI4:AJ4"/>
    <mergeCell ref="AK4:AL4"/>
    <mergeCell ref="E5:G5"/>
    <mergeCell ref="B7:C7"/>
    <mergeCell ref="E7:G7"/>
    <mergeCell ref="B8:C8"/>
    <mergeCell ref="E8:F8"/>
    <mergeCell ref="W4:X4"/>
    <mergeCell ref="Y4:Z4"/>
    <mergeCell ref="AA4:AB4"/>
    <mergeCell ref="AC4:AD4"/>
    <mergeCell ref="AE4:AF4"/>
    <mergeCell ref="AG4:AH4"/>
    <mergeCell ref="K4:L4"/>
    <mergeCell ref="M4:N4"/>
    <mergeCell ref="O4:P4"/>
    <mergeCell ref="Q4:R4"/>
    <mergeCell ref="S4:T4"/>
    <mergeCell ref="U4:V4"/>
    <mergeCell ref="A1:C2"/>
    <mergeCell ref="B3:C3"/>
    <mergeCell ref="E3:H4"/>
    <mergeCell ref="A4:A5"/>
    <mergeCell ref="B4:C5"/>
    <mergeCell ref="I4:J4"/>
    <mergeCell ref="B9:C9"/>
    <mergeCell ref="E9:G9"/>
    <mergeCell ref="E10:G10"/>
  </mergeCells>
  <phoneticPr fontId="2"/>
  <dataValidations count="3">
    <dataValidation type="list" allowBlank="1" showInputMessage="1" showErrorMessage="1" sqref="AK11 I11 M11 O11 Q11 S11 U11 AC11 AE11 AG11 AI11 K11 W11 Y11 AA11">
      <formula1>"5％,8％,10％,　　"</formula1>
    </dataValidation>
    <dataValidation type="list" allowBlank="1" showInputMessage="1" showErrorMessage="1" sqref="E11:G11">
      <formula1>"消費税 5％,消費税 8％,消費税 10％,　　"</formula1>
    </dataValidation>
    <dataValidation type="list" allowBlank="1" showInputMessage="1" showErrorMessage="1" sqref="B11:C11">
      <formula1>INDIRECT(RIGHT($B$9,2))</formula1>
    </dataValidation>
  </dataValidations>
  <printOptions horizontalCentered="1"/>
  <pageMargins left="0.39370078740157483" right="0.39370078740157483" top="0.27559055118110237" bottom="0.19685039370078741" header="0.31496062992125984" footer="0.15748031496062992"/>
  <pageSetup paperSize="9" scale="90" orientation="landscape" r:id="rId1"/>
  <headerFooter alignWithMargins="0">
    <oddFooter>&amp;R&amp;P / &amp;N P</oddFooter>
  </headerFooter>
  <colBreaks count="1" manualBreakCount="1">
    <brk id="2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★ドロップダウンリスト!$P$2:$S$2</xm:f>
          </x14:formula1>
          <xm:sqref>B9:C9</xm:sqref>
        </x14:dataValidation>
        <x14:dataValidation type="list" allowBlank="1" showInputMessage="1" showErrorMessage="1">
          <x14:formula1>
            <xm:f>★ドロップダウンリスト!$AB$3:$AB$5</xm:f>
          </x14:formula1>
          <xm:sqref>I4:AL4</xm:sqref>
        </x14:dataValidation>
        <x14:dataValidation type="list" allowBlank="1" showInputMessage="1" showErrorMessage="1">
          <x14:formula1>
            <xm:f>★ドロップダウンリスト!$A$3:$A$100</xm:f>
          </x14:formula1>
          <xm:sqref>B7:C7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M63"/>
  <sheetViews>
    <sheetView showGridLines="0" view="pageBreakPreview" topLeftCell="A7" zoomScale="70" zoomScaleNormal="60" zoomScaleSheetLayoutView="70" workbookViewId="0">
      <selection activeCell="I27" sqref="I27"/>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9.62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9.6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6.1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1" ht="23.25" customHeight="1">
      <c r="A1" s="97"/>
      <c r="B1" s="97"/>
      <c r="C1" s="97"/>
      <c r="D1" s="97"/>
      <c r="I1" s="100"/>
      <c r="J1" s="300" t="s">
        <v>282</v>
      </c>
      <c r="K1" s="300"/>
      <c r="L1" s="300"/>
      <c r="M1" s="300"/>
      <c r="N1" s="300"/>
      <c r="O1" s="300"/>
      <c r="P1" s="300"/>
      <c r="Q1" s="300"/>
      <c r="R1" s="300"/>
      <c r="S1" s="300"/>
      <c r="T1" s="300"/>
      <c r="U1" s="300"/>
    </row>
    <row r="2" spans="1:31" ht="33" customHeight="1" thickBot="1">
      <c r="A2" s="97"/>
      <c r="B2" s="97"/>
      <c r="C2" s="97"/>
      <c r="D2" s="97"/>
      <c r="H2" s="100"/>
      <c r="I2" s="100"/>
      <c r="J2" s="301"/>
      <c r="K2" s="301"/>
      <c r="L2" s="301"/>
      <c r="M2" s="301"/>
      <c r="N2" s="301"/>
      <c r="O2" s="301"/>
      <c r="P2" s="301"/>
      <c r="Q2" s="301"/>
      <c r="R2" s="301"/>
      <c r="S2" s="301"/>
      <c r="T2" s="301"/>
      <c r="U2" s="301"/>
    </row>
    <row r="3" spans="1:31" ht="18.75" customHeight="1" thickTop="1">
      <c r="A3" s="302" t="s">
        <v>271</v>
      </c>
      <c r="B3" s="302"/>
      <c r="C3" s="302"/>
      <c r="D3" s="302"/>
      <c r="E3" s="302"/>
      <c r="F3" s="302"/>
      <c r="G3" s="302"/>
      <c r="W3" s="303" t="s">
        <v>272</v>
      </c>
      <c r="X3" s="303"/>
      <c r="Y3" s="304">
        <f>DATE(★基本情報入力!B2,★基本情報入力!B3,15)</f>
        <v>45580</v>
      </c>
      <c r="Z3" s="304"/>
      <c r="AA3" s="304"/>
      <c r="AB3" s="304"/>
    </row>
    <row r="4" spans="1:31" ht="34.5" customHeight="1">
      <c r="A4" s="302"/>
      <c r="B4" s="302"/>
      <c r="C4" s="302"/>
      <c r="D4" s="302"/>
      <c r="E4" s="302"/>
      <c r="F4" s="302"/>
      <c r="G4" s="302"/>
      <c r="H4" s="101"/>
      <c r="I4" s="102"/>
      <c r="J4" s="101"/>
      <c r="K4" s="101"/>
      <c r="L4" s="101"/>
      <c r="M4" s="101"/>
      <c r="N4" s="101"/>
      <c r="O4" s="101"/>
      <c r="P4" s="101"/>
      <c r="Q4" s="102"/>
      <c r="R4" s="101"/>
      <c r="S4" s="101"/>
      <c r="T4" s="101"/>
      <c r="U4" s="101"/>
      <c r="V4" s="101"/>
      <c r="W4" s="303"/>
      <c r="X4" s="303"/>
      <c r="Y4" s="304"/>
      <c r="Z4" s="304"/>
      <c r="AA4" s="304"/>
      <c r="AB4" s="304"/>
    </row>
    <row r="5" spans="1:31" ht="22.5" customHeight="1" thickBot="1"/>
    <row r="6" spans="1:31" ht="41.25" customHeight="1" thickTop="1" thickBot="1">
      <c r="A6" s="305" t="s">
        <v>276</v>
      </c>
      <c r="B6" s="305"/>
      <c r="C6" s="305"/>
      <c r="D6" s="305"/>
      <c r="E6" s="305"/>
      <c r="F6" s="305"/>
      <c r="G6" s="103"/>
      <c r="H6" s="103"/>
      <c r="K6" s="306" t="s">
        <v>285</v>
      </c>
      <c r="L6" s="307"/>
      <c r="M6" s="308"/>
      <c r="N6" s="309">
        <f>★基本情報入力!B6</f>
        <v>4000000</v>
      </c>
      <c r="O6" s="310"/>
      <c r="P6" s="310"/>
      <c r="Q6" s="310"/>
      <c r="R6" s="310"/>
      <c r="S6" s="310"/>
      <c r="T6" s="311" t="s">
        <v>284</v>
      </c>
      <c r="U6" s="312"/>
      <c r="V6" s="313"/>
      <c r="W6" s="309" t="str">
        <f>★基本情報入力!B10</f>
        <v>T5010001100900</v>
      </c>
      <c r="X6" s="310"/>
      <c r="Y6" s="310"/>
      <c r="Z6" s="310"/>
      <c r="AA6" s="310"/>
      <c r="AB6" s="314"/>
    </row>
    <row r="7" spans="1:31" ht="41.25" customHeight="1" thickTop="1" thickBot="1">
      <c r="A7" s="315" t="s">
        <v>295</v>
      </c>
      <c r="B7" s="316"/>
      <c r="C7" s="316"/>
      <c r="D7" s="317" t="str">
        <f>VLOOKUP(★基本情報入力!$B$3,★ドロップダウンリスト!$V$3:$W$14,2,FALSE)</f>
        <v>9/16～10/15</v>
      </c>
      <c r="E7" s="317"/>
      <c r="F7" s="317"/>
      <c r="G7" s="317"/>
      <c r="H7" s="318"/>
      <c r="K7" s="319" t="s">
        <v>275</v>
      </c>
      <c r="L7" s="320"/>
      <c r="M7" s="321"/>
      <c r="N7" s="322" t="str">
        <f>★基本情報入力!B7</f>
        <v>千葉県成田市西大須賀550</v>
      </c>
      <c r="O7" s="323"/>
      <c r="P7" s="323"/>
      <c r="Q7" s="323"/>
      <c r="R7" s="323"/>
      <c r="S7" s="323"/>
      <c r="T7" s="323"/>
      <c r="U7" s="323"/>
      <c r="V7" s="323"/>
      <c r="W7" s="323"/>
      <c r="X7" s="323"/>
      <c r="Y7" s="323"/>
      <c r="Z7" s="323"/>
      <c r="AA7" s="323"/>
      <c r="AB7" s="324" t="s">
        <v>273</v>
      </c>
    </row>
    <row r="8" spans="1:31" ht="41.25" customHeight="1" thickBot="1">
      <c r="A8" s="326" t="s">
        <v>283</v>
      </c>
      <c r="B8" s="327"/>
      <c r="C8" s="327"/>
      <c r="D8" s="328">
        <f>V35+AA35</f>
        <v>550000</v>
      </c>
      <c r="E8" s="328"/>
      <c r="F8" s="328"/>
      <c r="G8" s="328"/>
      <c r="H8" s="329"/>
      <c r="K8" s="330" t="s">
        <v>274</v>
      </c>
      <c r="L8" s="331"/>
      <c r="M8" s="332"/>
      <c r="N8" s="333" t="str">
        <f>★基本情報入力!B8</f>
        <v>株式会社テクノマテリアル</v>
      </c>
      <c r="O8" s="334"/>
      <c r="P8" s="334"/>
      <c r="Q8" s="334"/>
      <c r="R8" s="334"/>
      <c r="S8" s="334"/>
      <c r="T8" s="334"/>
      <c r="U8" s="334"/>
      <c r="V8" s="334"/>
      <c r="W8" s="334"/>
      <c r="X8" s="334"/>
      <c r="Y8" s="334"/>
      <c r="Z8" s="334"/>
      <c r="AA8" s="334"/>
      <c r="AB8" s="325"/>
    </row>
    <row r="9" spans="1:31" ht="20.25" customHeight="1" thickTop="1">
      <c r="A9" s="104"/>
      <c r="B9" s="104"/>
      <c r="C9" s="104"/>
      <c r="D9" s="105"/>
      <c r="E9" s="105"/>
      <c r="F9" s="105"/>
      <c r="G9" s="105"/>
      <c r="H9" s="105"/>
    </row>
    <row r="10" spans="1:31" ht="15.75" customHeight="1">
      <c r="A10" s="359" t="s">
        <v>286</v>
      </c>
      <c r="B10" s="359"/>
      <c r="C10" s="359"/>
      <c r="D10" s="359" t="s">
        <v>329</v>
      </c>
      <c r="E10" s="359"/>
      <c r="F10" s="359"/>
      <c r="G10" s="359"/>
      <c r="H10" s="359"/>
      <c r="I10" s="359"/>
      <c r="J10" s="360"/>
      <c r="K10" s="361" t="s">
        <v>280</v>
      </c>
      <c r="L10" s="362"/>
      <c r="M10" s="362"/>
      <c r="N10" s="362"/>
      <c r="O10" s="362"/>
      <c r="P10" s="362"/>
      <c r="Q10" s="106"/>
      <c r="R10" s="107"/>
      <c r="S10" s="107"/>
      <c r="T10" s="107"/>
      <c r="U10" s="107"/>
      <c r="V10" s="107"/>
      <c r="W10" s="107"/>
      <c r="X10" s="107"/>
      <c r="Y10" s="106"/>
      <c r="Z10" s="107"/>
      <c r="AA10" s="107"/>
      <c r="AB10" s="108"/>
    </row>
    <row r="11" spans="1:31" ht="17.25" customHeight="1">
      <c r="A11" s="359"/>
      <c r="B11" s="359"/>
      <c r="C11" s="359"/>
      <c r="D11" s="359"/>
      <c r="E11" s="359"/>
      <c r="F11" s="359"/>
      <c r="G11" s="359"/>
      <c r="H11" s="359"/>
      <c r="I11" s="359"/>
      <c r="J11" s="360"/>
      <c r="K11" s="109"/>
      <c r="L11" s="110"/>
      <c r="M11" s="363" t="s">
        <v>0</v>
      </c>
      <c r="N11" s="364"/>
      <c r="O11" s="365" t="s">
        <v>279</v>
      </c>
      <c r="P11" s="365"/>
      <c r="Q11" s="365" t="s">
        <v>278</v>
      </c>
      <c r="R11" s="365"/>
      <c r="S11" s="365"/>
      <c r="T11" s="365"/>
      <c r="U11" s="365"/>
      <c r="V11" s="341" t="s">
        <v>277</v>
      </c>
      <c r="W11" s="342"/>
      <c r="X11" s="342"/>
      <c r="Y11" s="342"/>
      <c r="Z11" s="342"/>
      <c r="AA11" s="342"/>
      <c r="AB11" s="343"/>
    </row>
    <row r="12" spans="1:31" ht="30" customHeight="1">
      <c r="A12" s="359"/>
      <c r="B12" s="359"/>
      <c r="C12" s="359"/>
      <c r="D12" s="359"/>
      <c r="E12" s="359"/>
      <c r="F12" s="359"/>
      <c r="G12" s="359"/>
      <c r="H12" s="359"/>
      <c r="I12" s="359"/>
      <c r="J12" s="360"/>
      <c r="K12" s="344" t="s">
        <v>201</v>
      </c>
      <c r="L12" s="345"/>
      <c r="M12" s="346"/>
      <c r="N12" s="347"/>
      <c r="O12" s="346"/>
      <c r="P12" s="347"/>
      <c r="Q12" s="350"/>
      <c r="R12" s="350"/>
      <c r="S12" s="350"/>
      <c r="T12" s="350"/>
      <c r="U12" s="350"/>
      <c r="V12" s="351"/>
      <c r="W12" s="352"/>
      <c r="X12" s="352"/>
      <c r="Y12" s="352"/>
      <c r="Z12" s="352"/>
      <c r="AA12" s="352"/>
      <c r="AB12" s="353"/>
    </row>
    <row r="13" spans="1:31" ht="30" customHeight="1">
      <c r="A13" s="359"/>
      <c r="B13" s="359"/>
      <c r="C13" s="359"/>
      <c r="D13" s="359"/>
      <c r="E13" s="359"/>
      <c r="F13" s="359"/>
      <c r="G13" s="359"/>
      <c r="H13" s="359"/>
      <c r="I13" s="359"/>
      <c r="J13" s="360"/>
      <c r="K13" s="357" t="s">
        <v>281</v>
      </c>
      <c r="L13" s="358"/>
      <c r="M13" s="348"/>
      <c r="N13" s="349"/>
      <c r="O13" s="348"/>
      <c r="P13" s="349"/>
      <c r="Q13" s="350"/>
      <c r="R13" s="350"/>
      <c r="S13" s="350"/>
      <c r="T13" s="350"/>
      <c r="U13" s="350"/>
      <c r="V13" s="354"/>
      <c r="W13" s="355"/>
      <c r="X13" s="355"/>
      <c r="Y13" s="355"/>
      <c r="Z13" s="355"/>
      <c r="AA13" s="355"/>
      <c r="AB13" s="356"/>
    </row>
    <row r="14" spans="1:31" ht="18" customHeight="1">
      <c r="A14" s="111"/>
      <c r="B14" s="111"/>
      <c r="C14" s="111"/>
      <c r="D14" s="140"/>
      <c r="E14" s="112"/>
      <c r="F14" s="112"/>
      <c r="G14" s="112"/>
      <c r="H14" s="112"/>
      <c r="I14" s="113"/>
      <c r="J14" s="112"/>
      <c r="K14" s="114"/>
      <c r="L14" s="114"/>
      <c r="M14" s="114"/>
      <c r="N14" s="114"/>
      <c r="O14" s="114"/>
      <c r="P14" s="114"/>
      <c r="Q14" s="115"/>
      <c r="R14" s="114"/>
      <c r="S14" s="114"/>
      <c r="T14" s="114"/>
      <c r="U14" s="114"/>
      <c r="V14" s="114"/>
      <c r="W14" s="114"/>
      <c r="X14" s="114"/>
      <c r="Y14" s="115"/>
      <c r="Z14" s="114"/>
      <c r="AA14" s="114"/>
      <c r="AB14" s="114"/>
      <c r="AE14" s="98"/>
    </row>
    <row r="15" spans="1:31" ht="18" customHeight="1" thickBot="1">
      <c r="A15" s="116"/>
      <c r="B15" s="116"/>
      <c r="C15" s="116"/>
      <c r="D15" s="117"/>
      <c r="E15" s="117"/>
      <c r="F15" s="118"/>
      <c r="G15" s="117"/>
      <c r="H15" s="117"/>
      <c r="I15" s="119"/>
      <c r="J15" s="117"/>
      <c r="K15" s="120"/>
      <c r="L15" s="120"/>
      <c r="M15" s="120"/>
      <c r="N15" s="120"/>
      <c r="O15" s="120"/>
      <c r="P15" s="120"/>
      <c r="Q15" s="119"/>
      <c r="R15" s="117"/>
      <c r="S15" s="120"/>
      <c r="T15" s="120"/>
      <c r="U15" s="120"/>
      <c r="V15" s="120"/>
      <c r="W15" s="120"/>
      <c r="X15" s="120"/>
      <c r="Y15" s="119"/>
      <c r="Z15" s="117"/>
      <c r="AA15" s="120"/>
      <c r="AB15" s="120"/>
      <c r="AE15" s="98"/>
    </row>
    <row r="16" spans="1:31" ht="36.75" customHeight="1" thickBot="1">
      <c r="A16" s="335" t="s">
        <v>290</v>
      </c>
      <c r="B16" s="335"/>
      <c r="C16" s="335"/>
      <c r="D16" s="335"/>
      <c r="E16" s="335"/>
      <c r="F16" s="335"/>
      <c r="G16" s="335"/>
      <c r="H16" s="335"/>
      <c r="I16" s="98"/>
      <c r="K16" s="336" t="s">
        <v>293</v>
      </c>
      <c r="L16" s="337"/>
      <c r="M16" s="337"/>
      <c r="N16" s="337"/>
      <c r="O16" s="337"/>
      <c r="P16" s="337"/>
      <c r="Q16" s="338" t="s">
        <v>343</v>
      </c>
      <c r="R16" s="337"/>
      <c r="S16" s="339"/>
      <c r="T16" s="338" t="s">
        <v>337</v>
      </c>
      <c r="U16" s="339"/>
      <c r="V16" s="338" t="s">
        <v>323</v>
      </c>
      <c r="W16" s="337"/>
      <c r="X16" s="337"/>
      <c r="Y16" s="339"/>
      <c r="Z16" s="202" t="s">
        <v>317</v>
      </c>
      <c r="AA16" s="338" t="s">
        <v>316</v>
      </c>
      <c r="AB16" s="340"/>
      <c r="AE16" s="98"/>
    </row>
    <row r="17" spans="1:39" ht="36" customHeight="1">
      <c r="A17" s="381" t="s">
        <v>4</v>
      </c>
      <c r="B17" s="382"/>
      <c r="C17" s="382"/>
      <c r="D17" s="383" t="str">
        <f>'契約出来高内訳書  記入例'!B7</f>
        <v>品川港南ビル・Ｂ</v>
      </c>
      <c r="E17" s="383"/>
      <c r="F17" s="383"/>
      <c r="G17" s="383"/>
      <c r="H17" s="384"/>
      <c r="I17" s="98"/>
      <c r="K17" s="385" t="str">
        <f>'契約出来高内訳書  記入例'!B16</f>
        <v>品川港南ビル　PC製作・運搬</v>
      </c>
      <c r="L17" s="386"/>
      <c r="M17" s="386"/>
      <c r="N17" s="386"/>
      <c r="O17" s="386"/>
      <c r="P17" s="386"/>
      <c r="Q17" s="387" t="s">
        <v>398</v>
      </c>
      <c r="R17" s="388"/>
      <c r="S17" s="184"/>
      <c r="T17" s="389" t="str">
        <f>HLOOKUP(Q17,'契約出来高内訳書 '!I3:AL4,2,FALSE)</f>
        <v>継続</v>
      </c>
      <c r="U17" s="389"/>
      <c r="V17" s="378">
        <f>HLOOKUP(Q17,'契約出来高内訳書 '!J2:AL12,9,FALSE)</f>
        <v>500000</v>
      </c>
      <c r="W17" s="379"/>
      <c r="X17" s="379"/>
      <c r="Y17" s="380"/>
      <c r="Z17" s="186" t="str">
        <f>RIGHT('契約出来高内訳書 '!E11,3)</f>
        <v>10％</v>
      </c>
      <c r="AA17" s="366"/>
      <c r="AB17" s="367"/>
      <c r="AE17" s="98"/>
    </row>
    <row r="18" spans="1:39" ht="36" customHeight="1">
      <c r="A18" s="368" t="s">
        <v>289</v>
      </c>
      <c r="B18" s="369"/>
      <c r="C18" s="369"/>
      <c r="D18" s="370" t="str">
        <f>'契約出来高内訳書  記入例'!B8</f>
        <v>2023-142</v>
      </c>
      <c r="E18" s="371"/>
      <c r="F18" s="371"/>
      <c r="G18" s="371"/>
      <c r="H18" s="372"/>
      <c r="I18" s="98"/>
      <c r="K18" s="373"/>
      <c r="L18" s="374"/>
      <c r="M18" s="374"/>
      <c r="N18" s="374"/>
      <c r="O18" s="374"/>
      <c r="P18" s="374"/>
      <c r="Q18" s="375"/>
      <c r="R18" s="376"/>
      <c r="S18" s="184"/>
      <c r="T18" s="377"/>
      <c r="U18" s="377"/>
      <c r="V18" s="378"/>
      <c r="W18" s="379"/>
      <c r="X18" s="379"/>
      <c r="Y18" s="380"/>
      <c r="Z18" s="185"/>
      <c r="AA18" s="366"/>
      <c r="AB18" s="367"/>
      <c r="AE18" s="98"/>
    </row>
    <row r="19" spans="1:39" ht="36" customHeight="1">
      <c r="A19" s="368" t="s">
        <v>210</v>
      </c>
      <c r="B19" s="369"/>
      <c r="C19" s="369"/>
      <c r="D19" s="391" t="str">
        <f>'契約出来高内訳書  記入例'!B9</f>
        <v>3：外注</v>
      </c>
      <c r="E19" s="390"/>
      <c r="F19" s="390"/>
      <c r="G19" s="390"/>
      <c r="H19" s="372"/>
      <c r="I19" s="98"/>
      <c r="K19" s="373"/>
      <c r="L19" s="374"/>
      <c r="M19" s="374"/>
      <c r="N19" s="374"/>
      <c r="O19" s="374"/>
      <c r="P19" s="374"/>
      <c r="Q19" s="375"/>
      <c r="R19" s="376"/>
      <c r="S19" s="184"/>
      <c r="T19" s="377"/>
      <c r="U19" s="377"/>
      <c r="V19" s="378"/>
      <c r="W19" s="379"/>
      <c r="X19" s="379"/>
      <c r="Y19" s="380"/>
      <c r="Z19" s="185"/>
      <c r="AA19" s="366"/>
      <c r="AB19" s="367"/>
      <c r="AE19" s="98"/>
    </row>
    <row r="20" spans="1:39" ht="36" customHeight="1">
      <c r="A20" s="368" t="s">
        <v>35</v>
      </c>
      <c r="B20" s="369"/>
      <c r="C20" s="369"/>
      <c r="D20" s="390" t="str">
        <f>'契約出来高内訳書  記入例'!B10</f>
        <v>ＰＣ製作</v>
      </c>
      <c r="E20" s="390"/>
      <c r="F20" s="390"/>
      <c r="G20" s="390"/>
      <c r="H20" s="372"/>
      <c r="I20" s="98"/>
      <c r="K20" s="373"/>
      <c r="L20" s="374"/>
      <c r="M20" s="374"/>
      <c r="N20" s="374"/>
      <c r="O20" s="374"/>
      <c r="P20" s="374"/>
      <c r="Q20" s="375"/>
      <c r="R20" s="376"/>
      <c r="S20" s="184"/>
      <c r="T20" s="377"/>
      <c r="U20" s="377"/>
      <c r="V20" s="378" t="str">
        <f t="shared" ref="V20:V24" si="0">IF(Q20="","",ROUND(Q20*T20,0))</f>
        <v/>
      </c>
      <c r="W20" s="379"/>
      <c r="X20" s="379"/>
      <c r="Y20" s="380"/>
      <c r="Z20" s="185"/>
      <c r="AA20" s="366"/>
      <c r="AB20" s="367"/>
      <c r="AE20" s="98"/>
    </row>
    <row r="21" spans="1:39" ht="36" customHeight="1" thickBot="1">
      <c r="A21" s="392" t="s">
        <v>36</v>
      </c>
      <c r="B21" s="393"/>
      <c r="C21" s="393"/>
      <c r="D21" s="394" t="str">
        <f>'契約出来高内訳書  記入例'!B11</f>
        <v>部材外注</v>
      </c>
      <c r="E21" s="394"/>
      <c r="F21" s="394"/>
      <c r="G21" s="394"/>
      <c r="H21" s="395"/>
      <c r="I21" s="98"/>
      <c r="K21" s="373"/>
      <c r="L21" s="374"/>
      <c r="M21" s="374"/>
      <c r="N21" s="374"/>
      <c r="O21" s="374"/>
      <c r="P21" s="374"/>
      <c r="Q21" s="375"/>
      <c r="R21" s="376"/>
      <c r="S21" s="184"/>
      <c r="T21" s="377"/>
      <c r="U21" s="377"/>
      <c r="V21" s="378" t="str">
        <f t="shared" si="0"/>
        <v/>
      </c>
      <c r="W21" s="379"/>
      <c r="X21" s="379"/>
      <c r="Y21" s="380"/>
      <c r="Z21" s="185"/>
      <c r="AA21" s="366"/>
      <c r="AB21" s="367"/>
      <c r="AE21" s="98"/>
    </row>
    <row r="22" spans="1:39" ht="36" hidden="1" customHeight="1">
      <c r="I22" s="98"/>
      <c r="K22" s="373"/>
      <c r="L22" s="374"/>
      <c r="M22" s="374"/>
      <c r="N22" s="374"/>
      <c r="O22" s="374"/>
      <c r="P22" s="374"/>
      <c r="Q22" s="375"/>
      <c r="R22" s="376"/>
      <c r="S22" s="184"/>
      <c r="T22" s="377"/>
      <c r="U22" s="377"/>
      <c r="V22" s="378" t="str">
        <f t="shared" si="0"/>
        <v/>
      </c>
      <c r="W22" s="379"/>
      <c r="X22" s="379"/>
      <c r="Y22" s="380"/>
      <c r="Z22" s="185"/>
      <c r="AA22" s="366"/>
      <c r="AB22" s="367"/>
      <c r="AE22" s="98"/>
    </row>
    <row r="23" spans="1:39" ht="36" hidden="1" customHeight="1">
      <c r="I23" s="98"/>
      <c r="K23" s="373"/>
      <c r="L23" s="374"/>
      <c r="M23" s="374"/>
      <c r="N23" s="374"/>
      <c r="O23" s="374"/>
      <c r="P23" s="374"/>
      <c r="Q23" s="375"/>
      <c r="R23" s="376"/>
      <c r="S23" s="184"/>
      <c r="T23" s="377"/>
      <c r="U23" s="377"/>
      <c r="V23" s="378" t="str">
        <f t="shared" si="0"/>
        <v/>
      </c>
      <c r="W23" s="379"/>
      <c r="X23" s="379"/>
      <c r="Y23" s="380"/>
      <c r="Z23" s="185"/>
      <c r="AA23" s="366"/>
      <c r="AB23" s="367"/>
      <c r="AE23" s="98"/>
    </row>
    <row r="24" spans="1:39" ht="36" hidden="1" customHeight="1">
      <c r="B24" s="117"/>
      <c r="C24" s="117"/>
      <c r="D24" s="117"/>
      <c r="E24" s="117"/>
      <c r="F24" s="117"/>
      <c r="G24" s="117"/>
      <c r="H24" s="117"/>
      <c r="I24" s="123"/>
      <c r="J24" s="120"/>
      <c r="K24" s="373"/>
      <c r="L24" s="374"/>
      <c r="M24" s="374"/>
      <c r="N24" s="374"/>
      <c r="O24" s="374"/>
      <c r="P24" s="374"/>
      <c r="Q24" s="375"/>
      <c r="R24" s="376"/>
      <c r="S24" s="184"/>
      <c r="T24" s="377"/>
      <c r="U24" s="377"/>
      <c r="V24" s="378" t="str">
        <f t="shared" si="0"/>
        <v/>
      </c>
      <c r="W24" s="379"/>
      <c r="X24" s="379"/>
      <c r="Y24" s="380"/>
      <c r="Z24" s="185"/>
      <c r="AA24" s="366"/>
      <c r="AB24" s="367"/>
      <c r="AC24" s="120"/>
      <c r="AD24" s="120"/>
      <c r="AE24" s="123"/>
      <c r="AF24" s="120"/>
      <c r="AG24" s="120"/>
      <c r="AH24" s="120"/>
      <c r="AI24" s="120"/>
      <c r="AJ24" s="120"/>
      <c r="AK24" s="120"/>
      <c r="AL24" s="120"/>
    </row>
    <row r="25" spans="1:39" ht="36" hidden="1" customHeight="1">
      <c r="B25" s="117"/>
      <c r="C25" s="117"/>
      <c r="D25" s="117"/>
      <c r="E25" s="117"/>
      <c r="F25" s="117"/>
      <c r="G25" s="117"/>
      <c r="H25" s="117"/>
      <c r="I25" s="123"/>
      <c r="J25" s="120"/>
      <c r="K25" s="373"/>
      <c r="L25" s="374"/>
      <c r="M25" s="374"/>
      <c r="N25" s="374"/>
      <c r="O25" s="374"/>
      <c r="P25" s="374"/>
      <c r="Q25" s="375"/>
      <c r="R25" s="376"/>
      <c r="S25" s="184"/>
      <c r="T25" s="377"/>
      <c r="U25" s="377"/>
      <c r="V25" s="378" t="str">
        <f>IF(Q25="","",ROUND(Q25*T25,0))</f>
        <v/>
      </c>
      <c r="W25" s="379"/>
      <c r="X25" s="379"/>
      <c r="Y25" s="380"/>
      <c r="Z25" s="185"/>
      <c r="AA25" s="366"/>
      <c r="AB25" s="367"/>
      <c r="AC25" s="120"/>
      <c r="AD25" s="120"/>
      <c r="AE25" s="123"/>
      <c r="AF25" s="120"/>
      <c r="AG25" s="120"/>
      <c r="AH25" s="120"/>
      <c r="AI25" s="120"/>
      <c r="AJ25" s="120"/>
      <c r="AK25" s="120"/>
      <c r="AL25" s="120"/>
    </row>
    <row r="26" spans="1:39" ht="36" customHeight="1" thickBot="1">
      <c r="I26" s="98"/>
      <c r="K26" s="396"/>
      <c r="L26" s="397"/>
      <c r="M26" s="397"/>
      <c r="N26" s="397"/>
      <c r="O26" s="397"/>
      <c r="P26" s="398"/>
      <c r="Q26" s="399"/>
      <c r="R26" s="400"/>
      <c r="S26" s="208"/>
      <c r="T26" s="401"/>
      <c r="U26" s="401"/>
      <c r="V26" s="402"/>
      <c r="W26" s="403"/>
      <c r="X26" s="403"/>
      <c r="Y26" s="404"/>
      <c r="Z26" s="142"/>
      <c r="AA26" s="402"/>
      <c r="AB26" s="405"/>
      <c r="AE26" s="98"/>
    </row>
    <row r="27" spans="1:39" s="138" customFormat="1" ht="24" customHeight="1" thickTop="1">
      <c r="A27" s="98"/>
      <c r="B27" s="98"/>
      <c r="C27" s="98"/>
      <c r="D27" s="98"/>
      <c r="E27" s="98"/>
      <c r="F27" s="98"/>
      <c r="G27" s="98"/>
      <c r="H27" s="98"/>
      <c r="I27" s="99"/>
      <c r="J27" s="98"/>
      <c r="K27" s="423" t="s">
        <v>322</v>
      </c>
      <c r="L27" s="424"/>
      <c r="M27" s="424"/>
      <c r="N27" s="424"/>
      <c r="O27" s="424"/>
      <c r="P27" s="425"/>
      <c r="Q27" s="429" t="s">
        <v>319</v>
      </c>
      <c r="R27" s="430"/>
      <c r="S27" s="430"/>
      <c r="T27" s="430"/>
      <c r="U27" s="431"/>
      <c r="V27" s="432">
        <f>SUMIF($Z$17:$Z$25,"10%",$V$17:$Y$25)</f>
        <v>500000</v>
      </c>
      <c r="W27" s="433"/>
      <c r="X27" s="433"/>
      <c r="Y27" s="434"/>
      <c r="Z27" s="190"/>
      <c r="AA27" s="435"/>
      <c r="AB27" s="436"/>
      <c r="AC27" s="98"/>
      <c r="AD27" s="98"/>
      <c r="AE27" s="99"/>
      <c r="AF27" s="98"/>
      <c r="AG27" s="98"/>
      <c r="AH27" s="98"/>
      <c r="AI27" s="98"/>
      <c r="AJ27" s="98"/>
      <c r="AK27" s="98"/>
      <c r="AL27" s="98"/>
      <c r="AM27" s="98"/>
    </row>
    <row r="28" spans="1:39" s="138" customFormat="1" ht="24" customHeight="1">
      <c r="A28" s="98"/>
      <c r="B28" s="98"/>
      <c r="C28" s="98"/>
      <c r="D28" s="98"/>
      <c r="E28" s="98"/>
      <c r="F28" s="98"/>
      <c r="G28" s="98"/>
      <c r="H28" s="98"/>
      <c r="I28" s="99"/>
      <c r="J28" s="98"/>
      <c r="K28" s="426"/>
      <c r="L28" s="427"/>
      <c r="M28" s="427"/>
      <c r="N28" s="427"/>
      <c r="O28" s="427"/>
      <c r="P28" s="428"/>
      <c r="Q28" s="437" t="s">
        <v>320</v>
      </c>
      <c r="R28" s="438"/>
      <c r="S28" s="438"/>
      <c r="T28" s="438"/>
      <c r="U28" s="439"/>
      <c r="V28" s="440">
        <f>SUMIF($Z$17:$Z$25,"8%",$V$17:$Y$25)</f>
        <v>0</v>
      </c>
      <c r="W28" s="441"/>
      <c r="X28" s="441"/>
      <c r="Y28" s="442"/>
      <c r="Z28" s="191"/>
      <c r="AA28" s="378"/>
      <c r="AB28" s="443"/>
      <c r="AC28" s="98"/>
      <c r="AD28" s="98"/>
      <c r="AE28" s="99"/>
      <c r="AF28" s="98"/>
      <c r="AG28" s="98"/>
      <c r="AH28" s="98"/>
      <c r="AI28" s="98"/>
      <c r="AJ28" s="98"/>
      <c r="AK28" s="98"/>
      <c r="AL28" s="98"/>
      <c r="AM28" s="98"/>
    </row>
    <row r="29" spans="1:39" s="138" customFormat="1" ht="24" customHeight="1">
      <c r="A29" s="98"/>
      <c r="B29" s="98"/>
      <c r="C29" s="98"/>
      <c r="D29" s="98"/>
      <c r="E29" s="98"/>
      <c r="F29" s="98"/>
      <c r="G29" s="98"/>
      <c r="H29" s="98"/>
      <c r="I29" s="99"/>
      <c r="J29" s="98"/>
      <c r="K29" s="426"/>
      <c r="L29" s="427"/>
      <c r="M29" s="427"/>
      <c r="N29" s="427"/>
      <c r="O29" s="427"/>
      <c r="P29" s="428"/>
      <c r="Q29" s="444" t="s">
        <v>321</v>
      </c>
      <c r="R29" s="445"/>
      <c r="S29" s="445"/>
      <c r="T29" s="445"/>
      <c r="U29" s="446"/>
      <c r="V29" s="447">
        <f>SUMIF($Z$17:$Z$25,"非課税",$V$17:$Y$25)</f>
        <v>0</v>
      </c>
      <c r="W29" s="448"/>
      <c r="X29" s="448"/>
      <c r="Y29" s="449"/>
      <c r="Z29" s="192"/>
      <c r="AA29" s="450"/>
      <c r="AB29" s="451"/>
      <c r="AC29" s="98"/>
      <c r="AD29" s="98"/>
      <c r="AE29" s="99"/>
      <c r="AF29" s="98"/>
      <c r="AG29" s="98"/>
      <c r="AH29" s="98"/>
      <c r="AI29" s="98"/>
      <c r="AJ29" s="98"/>
      <c r="AK29" s="98"/>
      <c r="AL29" s="98"/>
      <c r="AM29" s="98"/>
    </row>
    <row r="30" spans="1:39" s="138" customFormat="1" ht="24" customHeight="1">
      <c r="A30" s="98"/>
      <c r="B30" s="98"/>
      <c r="C30" s="98"/>
      <c r="D30" s="98"/>
      <c r="E30" s="98"/>
      <c r="F30" s="98"/>
      <c r="G30" s="98"/>
      <c r="H30" s="98"/>
      <c r="I30" s="99"/>
      <c r="J30" s="98"/>
      <c r="K30" s="406" t="s">
        <v>333</v>
      </c>
      <c r="L30" s="407"/>
      <c r="M30" s="407"/>
      <c r="N30" s="407"/>
      <c r="O30" s="407"/>
      <c r="P30" s="407"/>
      <c r="Q30" s="407"/>
      <c r="R30" s="407"/>
      <c r="S30" s="407"/>
      <c r="T30" s="407"/>
      <c r="U30" s="408"/>
      <c r="V30" s="409"/>
      <c r="W30" s="410"/>
      <c r="X30" s="410"/>
      <c r="Y30" s="411"/>
      <c r="Z30" s="412" t="s">
        <v>336</v>
      </c>
      <c r="AA30" s="413"/>
      <c r="AB30" s="414"/>
      <c r="AC30" s="98"/>
      <c r="AD30" s="98"/>
      <c r="AE30" s="99"/>
      <c r="AF30" s="98"/>
      <c r="AG30" s="98"/>
      <c r="AH30" s="98"/>
      <c r="AI30" s="98"/>
      <c r="AJ30" s="98"/>
      <c r="AK30" s="98"/>
      <c r="AL30" s="98"/>
      <c r="AM30" s="98"/>
    </row>
    <row r="31" spans="1:39" s="138" customFormat="1" ht="24" customHeight="1" thickBot="1">
      <c r="A31" s="98"/>
      <c r="B31" s="98"/>
      <c r="C31" s="98"/>
      <c r="D31" s="98"/>
      <c r="E31" s="98"/>
      <c r="F31" s="98"/>
      <c r="G31" s="98"/>
      <c r="H31" s="98"/>
      <c r="I31" s="99"/>
      <c r="J31" s="98"/>
      <c r="K31" s="415" t="s">
        <v>334</v>
      </c>
      <c r="L31" s="416"/>
      <c r="M31" s="416"/>
      <c r="N31" s="416"/>
      <c r="O31" s="416"/>
      <c r="P31" s="416"/>
      <c r="Q31" s="416"/>
      <c r="R31" s="416"/>
      <c r="S31" s="416"/>
      <c r="T31" s="416"/>
      <c r="U31" s="417"/>
      <c r="V31" s="418">
        <f>SUM(V27:Y29)+V30</f>
        <v>500000</v>
      </c>
      <c r="W31" s="419"/>
      <c r="X31" s="419"/>
      <c r="Y31" s="420"/>
      <c r="Z31" s="193"/>
      <c r="AA31" s="421"/>
      <c r="AB31" s="422"/>
      <c r="AC31" s="98"/>
      <c r="AD31" s="98"/>
      <c r="AE31" s="99"/>
      <c r="AF31" s="98"/>
      <c r="AG31" s="98"/>
      <c r="AH31" s="98"/>
      <c r="AI31" s="98"/>
      <c r="AJ31" s="98"/>
      <c r="AK31" s="98"/>
      <c r="AL31" s="98"/>
      <c r="AM31" s="98"/>
    </row>
    <row r="32" spans="1:39" ht="36" customHeight="1" thickTop="1">
      <c r="I32" s="98"/>
      <c r="K32" s="423" t="s">
        <v>369</v>
      </c>
      <c r="L32" s="424"/>
      <c r="M32" s="424"/>
      <c r="N32" s="424"/>
      <c r="O32" s="424"/>
      <c r="P32" s="425"/>
      <c r="Q32" s="429" t="s">
        <v>319</v>
      </c>
      <c r="R32" s="430"/>
      <c r="S32" s="430"/>
      <c r="T32" s="430"/>
      <c r="U32" s="431"/>
      <c r="V32" s="432">
        <f>SUMIF($Z$17:$Z$25,10%,$V$17:$Y$25)</f>
        <v>500000</v>
      </c>
      <c r="W32" s="433"/>
      <c r="X32" s="433"/>
      <c r="Y32" s="434"/>
      <c r="Z32" s="190"/>
      <c r="AA32" s="435">
        <f>ROUNDDOWN(V32*0.1,0)</f>
        <v>50000</v>
      </c>
      <c r="AB32" s="436"/>
      <c r="AE32" s="98"/>
    </row>
    <row r="33" spans="1:39" ht="36" customHeight="1">
      <c r="B33" s="117"/>
      <c r="C33" s="117"/>
      <c r="D33" s="117"/>
      <c r="E33" s="117"/>
      <c r="F33" s="117"/>
      <c r="G33" s="117"/>
      <c r="H33" s="117"/>
      <c r="I33" s="123"/>
      <c r="J33" s="120"/>
      <c r="K33" s="426"/>
      <c r="L33" s="427"/>
      <c r="M33" s="427"/>
      <c r="N33" s="427"/>
      <c r="O33" s="427"/>
      <c r="P33" s="428"/>
      <c r="Q33" s="437" t="s">
        <v>320</v>
      </c>
      <c r="R33" s="438"/>
      <c r="S33" s="438"/>
      <c r="T33" s="438"/>
      <c r="U33" s="439"/>
      <c r="V33" s="440">
        <f>SUMIF($Z$17:$Z$25,8%,$V$17:$Y$25)</f>
        <v>0</v>
      </c>
      <c r="W33" s="441"/>
      <c r="X33" s="441"/>
      <c r="Y33" s="442"/>
      <c r="Z33" s="191"/>
      <c r="AA33" s="378">
        <f>ROUNDDOWN(V33*0.08,0)</f>
        <v>0</v>
      </c>
      <c r="AB33" s="443"/>
      <c r="AC33" s="120"/>
      <c r="AD33" s="120"/>
      <c r="AE33" s="123"/>
      <c r="AF33" s="120"/>
      <c r="AG33" s="120"/>
      <c r="AH33" s="120"/>
      <c r="AI33" s="120"/>
      <c r="AJ33" s="120"/>
      <c r="AK33" s="120"/>
      <c r="AL33" s="120"/>
    </row>
    <row r="34" spans="1:39" ht="36" customHeight="1" thickBot="1">
      <c r="B34" s="117"/>
      <c r="C34" s="117"/>
      <c r="D34" s="117"/>
      <c r="E34" s="117"/>
      <c r="F34" s="117"/>
      <c r="G34" s="117"/>
      <c r="H34" s="117"/>
      <c r="I34" s="123"/>
      <c r="J34" s="120"/>
      <c r="K34" s="455"/>
      <c r="L34" s="456"/>
      <c r="M34" s="456"/>
      <c r="N34" s="456"/>
      <c r="O34" s="456"/>
      <c r="P34" s="457"/>
      <c r="Q34" s="458" t="s">
        <v>321</v>
      </c>
      <c r="R34" s="459"/>
      <c r="S34" s="459"/>
      <c r="T34" s="459"/>
      <c r="U34" s="460"/>
      <c r="V34" s="461">
        <f>SUMIF($Z$17:$Z$25,"非課税",$V$17:$Y$25)</f>
        <v>0</v>
      </c>
      <c r="W34" s="462"/>
      <c r="X34" s="462"/>
      <c r="Y34" s="463"/>
      <c r="Z34" s="194"/>
      <c r="AA34" s="464"/>
      <c r="AB34" s="465"/>
      <c r="AC34" s="120"/>
      <c r="AD34" s="120"/>
      <c r="AE34" s="123"/>
      <c r="AF34" s="120"/>
      <c r="AG34" s="120"/>
      <c r="AH34" s="120"/>
      <c r="AI34" s="120"/>
      <c r="AJ34" s="120"/>
      <c r="AK34" s="120"/>
      <c r="AL34" s="120"/>
    </row>
    <row r="35" spans="1:39" ht="36" customHeight="1" thickBot="1">
      <c r="I35" s="98"/>
      <c r="K35" s="452" t="s">
        <v>318</v>
      </c>
      <c r="L35" s="453"/>
      <c r="M35" s="453"/>
      <c r="N35" s="453"/>
      <c r="O35" s="453"/>
      <c r="P35" s="453"/>
      <c r="Q35" s="453"/>
      <c r="R35" s="453"/>
      <c r="S35" s="453"/>
      <c r="T35" s="453"/>
      <c r="U35" s="454"/>
      <c r="V35" s="418">
        <f>SUM(V32:Y34)</f>
        <v>500000</v>
      </c>
      <c r="W35" s="419"/>
      <c r="X35" s="419"/>
      <c r="Y35" s="420"/>
      <c r="Z35" s="193"/>
      <c r="AA35" s="421">
        <f>SUM(AA32:AB34)</f>
        <v>50000</v>
      </c>
      <c r="AB35" s="422"/>
      <c r="AE35" s="98"/>
    </row>
    <row r="36" spans="1:39" s="138" customFormat="1" ht="24" customHeight="1" thickTop="1">
      <c r="A36" s="98"/>
      <c r="B36" s="98"/>
      <c r="C36" s="98"/>
      <c r="D36" s="98"/>
      <c r="E36" s="98"/>
      <c r="F36" s="98"/>
      <c r="G36" s="98"/>
      <c r="H36" s="98"/>
      <c r="I36" s="99"/>
      <c r="J36" s="98"/>
      <c r="K36" s="98"/>
      <c r="L36" s="98"/>
      <c r="M36" s="98"/>
      <c r="N36" s="98"/>
      <c r="O36" s="98"/>
      <c r="P36" s="98"/>
      <c r="Q36" s="99"/>
      <c r="R36" s="98"/>
      <c r="S36" s="98"/>
      <c r="T36" s="98"/>
      <c r="U36" s="98"/>
      <c r="V36" s="98"/>
      <c r="W36" s="98"/>
      <c r="X36" s="98"/>
      <c r="Y36" s="99"/>
      <c r="Z36" s="98"/>
      <c r="AA36" s="98"/>
      <c r="AB36" s="98"/>
      <c r="AC36" s="98"/>
      <c r="AD36" s="98"/>
      <c r="AE36" s="99"/>
      <c r="AF36" s="98"/>
      <c r="AG36" s="98"/>
      <c r="AH36" s="98"/>
      <c r="AI36" s="98"/>
      <c r="AJ36" s="98"/>
      <c r="AK36" s="98"/>
      <c r="AL36" s="98"/>
      <c r="AM36" s="98"/>
    </row>
    <row r="37" spans="1:39" s="138" customFormat="1" ht="24" customHeight="1">
      <c r="A37" s="98"/>
      <c r="B37" s="98"/>
      <c r="C37" s="98"/>
      <c r="D37" s="98"/>
      <c r="E37" s="98"/>
      <c r="F37" s="98"/>
      <c r="G37" s="98"/>
      <c r="H37" s="98"/>
      <c r="I37" s="99"/>
      <c r="J37" s="98"/>
      <c r="K37" s="98"/>
      <c r="L37" s="98"/>
      <c r="M37" s="98"/>
      <c r="N37" s="98"/>
      <c r="O37" s="98"/>
      <c r="P37" s="98"/>
      <c r="Q37" s="99"/>
      <c r="R37" s="98"/>
      <c r="S37" s="98"/>
      <c r="T37" s="98"/>
      <c r="U37" s="98"/>
      <c r="V37" s="98"/>
      <c r="W37" s="98"/>
      <c r="X37" s="98"/>
      <c r="Y37" s="99"/>
      <c r="Z37" s="98"/>
      <c r="AA37" s="98"/>
      <c r="AB37" s="98"/>
      <c r="AC37" s="98"/>
      <c r="AD37" s="98"/>
      <c r="AE37" s="99"/>
      <c r="AF37" s="98"/>
      <c r="AG37" s="98"/>
      <c r="AH37" s="98"/>
      <c r="AI37" s="98"/>
      <c r="AJ37" s="98"/>
      <c r="AK37" s="98"/>
      <c r="AL37" s="98"/>
      <c r="AM37" s="98"/>
    </row>
    <row r="38" spans="1:39" s="138" customFormat="1" ht="24" customHeight="1">
      <c r="A38" s="98"/>
      <c r="B38" s="98"/>
      <c r="C38" s="98"/>
      <c r="D38" s="98"/>
      <c r="E38" s="98"/>
      <c r="F38" s="98"/>
      <c r="G38" s="98"/>
      <c r="H38" s="98"/>
      <c r="I38" s="99"/>
      <c r="J38" s="98"/>
      <c r="K38" s="98"/>
      <c r="L38" s="98"/>
      <c r="M38" s="98"/>
      <c r="N38" s="98"/>
      <c r="O38" s="98"/>
      <c r="P38" s="98"/>
      <c r="Q38" s="99"/>
      <c r="R38" s="98"/>
      <c r="S38" s="98"/>
      <c r="T38" s="98"/>
      <c r="U38" s="98"/>
      <c r="V38" s="98"/>
      <c r="W38" s="98"/>
      <c r="X38" s="98"/>
      <c r="Y38" s="99"/>
      <c r="Z38" s="98"/>
      <c r="AA38" s="98"/>
      <c r="AB38" s="98"/>
      <c r="AC38" s="98"/>
      <c r="AD38" s="98"/>
      <c r="AE38" s="99"/>
      <c r="AF38" s="98"/>
      <c r="AG38" s="98"/>
      <c r="AH38" s="98"/>
      <c r="AI38" s="98"/>
      <c r="AJ38" s="98"/>
      <c r="AK38" s="98"/>
      <c r="AL38" s="98"/>
      <c r="AM38" s="98"/>
    </row>
    <row r="39" spans="1:39" s="138" customFormat="1" ht="24" customHeight="1">
      <c r="A39" s="98"/>
      <c r="B39" s="98"/>
      <c r="C39" s="98"/>
      <c r="D39" s="98"/>
      <c r="E39" s="98"/>
      <c r="F39" s="98"/>
      <c r="G39" s="98"/>
      <c r="H39" s="98"/>
      <c r="I39" s="99"/>
      <c r="J39" s="98"/>
      <c r="K39" s="98"/>
      <c r="L39" s="98"/>
      <c r="M39" s="98"/>
      <c r="N39" s="98"/>
      <c r="O39" s="98"/>
      <c r="P39" s="98"/>
      <c r="Q39" s="99"/>
      <c r="R39" s="98"/>
      <c r="S39" s="98"/>
      <c r="T39" s="98"/>
      <c r="U39" s="98"/>
      <c r="V39" s="98"/>
      <c r="W39" s="98"/>
      <c r="X39" s="98"/>
      <c r="Y39" s="99"/>
      <c r="Z39" s="98"/>
      <c r="AA39" s="98"/>
      <c r="AB39" s="98"/>
      <c r="AC39" s="98"/>
      <c r="AD39" s="98"/>
      <c r="AE39" s="99"/>
      <c r="AF39" s="98"/>
      <c r="AG39" s="98"/>
      <c r="AH39" s="98"/>
      <c r="AI39" s="98"/>
      <c r="AJ39" s="98"/>
      <c r="AK39" s="98"/>
      <c r="AL39" s="98"/>
      <c r="AM39" s="98"/>
    </row>
    <row r="40" spans="1:39" s="138" customFormat="1" ht="24" customHeight="1">
      <c r="A40" s="98"/>
      <c r="B40" s="98"/>
      <c r="C40" s="98"/>
      <c r="D40" s="98"/>
      <c r="E40" s="98"/>
      <c r="F40" s="98"/>
      <c r="G40" s="98"/>
      <c r="H40" s="98"/>
      <c r="I40" s="99"/>
      <c r="J40" s="98"/>
      <c r="K40" s="98"/>
      <c r="L40" s="98"/>
      <c r="M40" s="98"/>
      <c r="N40" s="98"/>
      <c r="O40" s="98"/>
      <c r="P40" s="98"/>
      <c r="Q40" s="99"/>
      <c r="R40" s="98"/>
      <c r="S40" s="98"/>
      <c r="T40" s="98"/>
      <c r="U40" s="98"/>
      <c r="V40" s="98"/>
      <c r="W40" s="98"/>
      <c r="X40" s="98"/>
      <c r="Y40" s="99"/>
      <c r="Z40" s="98"/>
      <c r="AA40" s="98"/>
      <c r="AB40" s="98"/>
      <c r="AC40" s="98"/>
      <c r="AD40" s="98"/>
      <c r="AE40" s="99"/>
      <c r="AF40" s="98"/>
      <c r="AG40" s="98"/>
      <c r="AH40" s="98"/>
      <c r="AI40" s="98"/>
      <c r="AJ40" s="98"/>
      <c r="AK40" s="98"/>
      <c r="AL40" s="98"/>
      <c r="AM40" s="98"/>
    </row>
    <row r="41" spans="1:39" s="138" customFormat="1" ht="24" customHeight="1">
      <c r="A41" s="98"/>
      <c r="B41" s="98"/>
      <c r="C41" s="98"/>
      <c r="D41" s="98"/>
      <c r="E41" s="98"/>
      <c r="F41" s="98"/>
      <c r="G41" s="98"/>
      <c r="H41" s="98"/>
      <c r="I41" s="99"/>
      <c r="J41" s="98"/>
      <c r="K41" s="98"/>
      <c r="L41" s="98"/>
      <c r="M41" s="98"/>
      <c r="N41" s="98"/>
      <c r="O41" s="98"/>
      <c r="P41" s="98"/>
      <c r="Q41" s="99"/>
      <c r="R41" s="98"/>
      <c r="S41" s="98"/>
      <c r="T41" s="98"/>
      <c r="U41" s="98"/>
      <c r="V41" s="98"/>
      <c r="W41" s="98"/>
      <c r="X41" s="98"/>
      <c r="Y41" s="99"/>
      <c r="Z41" s="98"/>
      <c r="AA41" s="98"/>
      <c r="AB41" s="98"/>
      <c r="AC41" s="98"/>
      <c r="AD41" s="98"/>
      <c r="AE41" s="99"/>
      <c r="AF41" s="98"/>
      <c r="AG41" s="98"/>
      <c r="AH41" s="98"/>
      <c r="AI41" s="98"/>
      <c r="AJ41" s="98"/>
      <c r="AK41" s="98"/>
      <c r="AL41" s="98"/>
      <c r="AM41" s="98"/>
    </row>
    <row r="42" spans="1:39" s="138" customFormat="1" ht="24" customHeight="1">
      <c r="A42" s="98"/>
      <c r="B42" s="98"/>
      <c r="C42" s="98"/>
      <c r="D42" s="98"/>
      <c r="E42" s="98"/>
      <c r="F42" s="98"/>
      <c r="G42" s="98"/>
      <c r="H42" s="98"/>
      <c r="I42" s="99"/>
      <c r="J42" s="98"/>
      <c r="K42" s="98"/>
      <c r="L42" s="98"/>
      <c r="M42" s="98"/>
      <c r="N42" s="98"/>
      <c r="O42" s="98"/>
      <c r="P42" s="98"/>
      <c r="Q42" s="99"/>
      <c r="R42" s="98"/>
      <c r="S42" s="98"/>
      <c r="T42" s="98"/>
      <c r="U42" s="98"/>
      <c r="V42" s="98"/>
      <c r="W42" s="98"/>
      <c r="X42" s="98"/>
      <c r="Y42" s="99"/>
      <c r="Z42" s="98"/>
      <c r="AA42" s="98"/>
      <c r="AB42" s="98"/>
      <c r="AC42" s="98"/>
      <c r="AD42" s="98"/>
      <c r="AE42" s="99"/>
      <c r="AF42" s="98"/>
      <c r="AG42" s="98"/>
      <c r="AH42" s="98"/>
      <c r="AI42" s="98"/>
      <c r="AJ42" s="98"/>
      <c r="AK42" s="98"/>
      <c r="AL42" s="98"/>
      <c r="AM42" s="98"/>
    </row>
    <row r="43" spans="1:39" s="138" customFormat="1" ht="24" customHeight="1">
      <c r="A43" s="98"/>
      <c r="B43" s="98"/>
      <c r="C43" s="98"/>
      <c r="D43" s="98"/>
      <c r="E43" s="98"/>
      <c r="F43" s="98"/>
      <c r="G43" s="98"/>
      <c r="H43" s="98"/>
      <c r="I43" s="99"/>
      <c r="J43" s="98"/>
      <c r="K43" s="98"/>
      <c r="L43" s="98"/>
      <c r="M43" s="98"/>
      <c r="N43" s="98"/>
      <c r="O43" s="98"/>
      <c r="P43" s="98"/>
      <c r="Q43" s="99"/>
      <c r="R43" s="98"/>
      <c r="S43" s="98"/>
      <c r="T43" s="98"/>
      <c r="U43" s="98"/>
      <c r="V43" s="98"/>
      <c r="W43" s="98"/>
      <c r="X43" s="98"/>
      <c r="Y43" s="99"/>
      <c r="Z43" s="98"/>
      <c r="AA43" s="98"/>
      <c r="AB43" s="98"/>
      <c r="AC43" s="98"/>
      <c r="AD43" s="98"/>
      <c r="AE43" s="99"/>
      <c r="AF43" s="98"/>
      <c r="AG43" s="98"/>
      <c r="AH43" s="98"/>
      <c r="AI43" s="98"/>
      <c r="AJ43" s="98"/>
      <c r="AK43" s="98"/>
      <c r="AL43" s="98"/>
      <c r="AM43" s="98"/>
    </row>
    <row r="44" spans="1:39" s="138" customFormat="1" ht="24" customHeight="1">
      <c r="A44" s="98"/>
      <c r="B44" s="98"/>
      <c r="C44" s="98"/>
      <c r="D44" s="98"/>
      <c r="E44" s="98"/>
      <c r="F44" s="98"/>
      <c r="G44" s="98"/>
      <c r="H44" s="98"/>
      <c r="I44" s="99"/>
      <c r="J44" s="98"/>
      <c r="K44" s="98"/>
      <c r="L44" s="98"/>
      <c r="M44" s="98"/>
      <c r="N44" s="98"/>
      <c r="O44" s="98"/>
      <c r="P44" s="98"/>
      <c r="Q44" s="99"/>
      <c r="R44" s="98"/>
      <c r="S44" s="98"/>
      <c r="T44" s="98"/>
      <c r="U44" s="98"/>
      <c r="V44" s="98"/>
      <c r="W44" s="98"/>
      <c r="X44" s="98"/>
      <c r="Y44" s="99"/>
      <c r="Z44" s="98"/>
      <c r="AA44" s="98"/>
      <c r="AB44" s="98"/>
      <c r="AC44" s="98"/>
      <c r="AD44" s="98"/>
      <c r="AE44" s="99"/>
      <c r="AF44" s="98"/>
      <c r="AG44" s="98"/>
      <c r="AH44" s="98"/>
      <c r="AI44" s="98"/>
      <c r="AJ44" s="98"/>
      <c r="AK44" s="98"/>
      <c r="AL44" s="98"/>
      <c r="AM44" s="98"/>
    </row>
    <row r="45" spans="1:39" s="138" customFormat="1" ht="24" customHeight="1">
      <c r="A45" s="98"/>
      <c r="B45" s="98"/>
      <c r="C45" s="98"/>
      <c r="D45" s="98"/>
      <c r="E45" s="98"/>
      <c r="F45" s="98"/>
      <c r="G45" s="98"/>
      <c r="H45" s="98"/>
      <c r="I45" s="99"/>
      <c r="J45" s="98"/>
      <c r="K45" s="98"/>
      <c r="L45" s="98"/>
      <c r="M45" s="98"/>
      <c r="N45" s="98"/>
      <c r="O45" s="98"/>
      <c r="P45" s="98"/>
      <c r="Q45" s="99"/>
      <c r="R45" s="98"/>
      <c r="S45" s="98"/>
      <c r="T45" s="98"/>
      <c r="U45" s="98"/>
      <c r="V45" s="98"/>
      <c r="W45" s="98"/>
      <c r="X45" s="98"/>
      <c r="Y45" s="99"/>
      <c r="Z45" s="98"/>
      <c r="AA45" s="98"/>
      <c r="AB45" s="98"/>
      <c r="AC45" s="98"/>
      <c r="AD45" s="98"/>
      <c r="AE45" s="99"/>
      <c r="AF45" s="98"/>
      <c r="AG45" s="98"/>
      <c r="AH45" s="98"/>
      <c r="AI45" s="98"/>
      <c r="AJ45" s="98"/>
      <c r="AK45" s="98"/>
      <c r="AL45" s="98"/>
      <c r="AM45" s="98"/>
    </row>
    <row r="46" spans="1:39" s="138" customFormat="1" ht="24" customHeight="1">
      <c r="A46" s="98"/>
      <c r="B46" s="98"/>
      <c r="C46" s="98"/>
      <c r="D46" s="98"/>
      <c r="E46" s="98"/>
      <c r="F46" s="98"/>
      <c r="G46" s="98"/>
      <c r="H46" s="98"/>
      <c r="I46" s="99"/>
      <c r="J46" s="98"/>
      <c r="K46" s="98"/>
      <c r="L46" s="98"/>
      <c r="M46" s="98"/>
      <c r="N46" s="98"/>
      <c r="O46" s="98"/>
      <c r="P46" s="98"/>
      <c r="Q46" s="99"/>
      <c r="R46" s="98"/>
      <c r="S46" s="98"/>
      <c r="T46" s="98"/>
      <c r="U46" s="98"/>
      <c r="V46" s="98"/>
      <c r="W46" s="98"/>
      <c r="X46" s="98"/>
      <c r="Y46" s="99"/>
      <c r="Z46" s="98"/>
      <c r="AA46" s="98"/>
      <c r="AB46" s="98"/>
      <c r="AC46" s="98"/>
      <c r="AD46" s="98"/>
      <c r="AE46" s="99"/>
      <c r="AF46" s="98"/>
      <c r="AG46" s="98"/>
      <c r="AH46" s="98"/>
      <c r="AI46" s="98"/>
      <c r="AJ46" s="98"/>
      <c r="AK46" s="98"/>
      <c r="AL46" s="98"/>
      <c r="AM46" s="98"/>
    </row>
    <row r="47" spans="1:39" s="138" customFormat="1" ht="24" customHeight="1">
      <c r="A47" s="98"/>
      <c r="B47" s="98"/>
      <c r="C47" s="98"/>
      <c r="D47" s="98"/>
      <c r="E47" s="98"/>
      <c r="F47" s="98"/>
      <c r="G47" s="98"/>
      <c r="H47" s="98"/>
      <c r="I47" s="99"/>
      <c r="J47" s="98"/>
      <c r="K47" s="98"/>
      <c r="L47" s="98"/>
      <c r="M47" s="98"/>
      <c r="N47" s="98"/>
      <c r="O47" s="98"/>
      <c r="P47" s="98"/>
      <c r="Q47" s="99"/>
      <c r="R47" s="98"/>
      <c r="S47" s="98"/>
      <c r="T47" s="98"/>
      <c r="U47" s="98"/>
      <c r="V47" s="98"/>
      <c r="W47" s="98"/>
      <c r="X47" s="98"/>
      <c r="Y47" s="99"/>
      <c r="Z47" s="98"/>
      <c r="AA47" s="98"/>
      <c r="AB47" s="98"/>
      <c r="AC47" s="98"/>
      <c r="AD47" s="98"/>
      <c r="AE47" s="99"/>
      <c r="AF47" s="98"/>
      <c r="AG47" s="98"/>
      <c r="AH47" s="98"/>
      <c r="AI47" s="98"/>
      <c r="AJ47" s="98"/>
      <c r="AK47" s="98"/>
      <c r="AL47" s="98"/>
      <c r="AM47" s="98"/>
    </row>
    <row r="48" spans="1:39" s="138" customFormat="1" ht="24" customHeight="1">
      <c r="A48" s="98"/>
      <c r="B48" s="98"/>
      <c r="C48" s="98"/>
      <c r="D48" s="98"/>
      <c r="E48" s="98"/>
      <c r="F48" s="98"/>
      <c r="G48" s="98"/>
      <c r="H48" s="98"/>
      <c r="I48" s="99"/>
      <c r="J48" s="98"/>
      <c r="K48" s="98"/>
      <c r="L48" s="98"/>
      <c r="M48" s="98"/>
      <c r="N48" s="98"/>
      <c r="O48" s="98"/>
      <c r="P48" s="98"/>
      <c r="Q48" s="99"/>
      <c r="R48" s="98"/>
      <c r="S48" s="98"/>
      <c r="T48" s="98"/>
      <c r="U48" s="98"/>
      <c r="V48" s="98"/>
      <c r="W48" s="98"/>
      <c r="X48" s="98"/>
      <c r="Y48" s="99"/>
      <c r="Z48" s="98"/>
      <c r="AA48" s="98"/>
      <c r="AB48" s="98"/>
      <c r="AC48" s="98"/>
      <c r="AD48" s="98"/>
      <c r="AE48" s="99"/>
      <c r="AF48" s="98"/>
      <c r="AG48" s="98"/>
      <c r="AH48" s="98"/>
      <c r="AI48" s="98"/>
      <c r="AJ48" s="98"/>
      <c r="AK48" s="98"/>
      <c r="AL48" s="98"/>
      <c r="AM48" s="98"/>
    </row>
    <row r="49" spans="1:39" s="138" customFormat="1" ht="24" customHeight="1">
      <c r="A49" s="98"/>
      <c r="B49" s="98"/>
      <c r="C49" s="98"/>
      <c r="D49" s="98"/>
      <c r="E49" s="98"/>
      <c r="F49" s="98"/>
      <c r="G49" s="98"/>
      <c r="H49" s="98"/>
      <c r="I49" s="99"/>
      <c r="J49" s="98"/>
      <c r="K49" s="98"/>
      <c r="L49" s="98"/>
      <c r="M49" s="98"/>
      <c r="N49" s="98"/>
      <c r="O49" s="98"/>
      <c r="P49" s="98"/>
      <c r="Q49" s="99"/>
      <c r="R49" s="98"/>
      <c r="S49" s="98"/>
      <c r="T49" s="98"/>
      <c r="U49" s="98"/>
      <c r="V49" s="98"/>
      <c r="W49" s="98"/>
      <c r="X49" s="98"/>
      <c r="Y49" s="99"/>
      <c r="Z49" s="98"/>
      <c r="AA49" s="98"/>
      <c r="AB49" s="98"/>
      <c r="AC49" s="98"/>
      <c r="AD49" s="98"/>
      <c r="AE49" s="99"/>
      <c r="AF49" s="98"/>
      <c r="AG49" s="98"/>
      <c r="AH49" s="98"/>
      <c r="AI49" s="98"/>
      <c r="AJ49" s="98"/>
      <c r="AK49" s="98"/>
      <c r="AL49" s="98"/>
      <c r="AM49" s="98"/>
    </row>
    <row r="50" spans="1:39" s="138" customFormat="1" ht="24" customHeight="1">
      <c r="A50" s="98"/>
      <c r="B50" s="98"/>
      <c r="C50" s="98"/>
      <c r="D50" s="98"/>
      <c r="E50" s="98"/>
      <c r="F50" s="98"/>
      <c r="G50" s="98"/>
      <c r="H50" s="98"/>
      <c r="I50" s="99"/>
      <c r="J50" s="98"/>
      <c r="K50" s="98"/>
      <c r="L50" s="98"/>
      <c r="M50" s="98"/>
      <c r="N50" s="98"/>
      <c r="O50" s="98"/>
      <c r="P50" s="98"/>
      <c r="Q50" s="99"/>
      <c r="R50" s="98"/>
      <c r="S50" s="98"/>
      <c r="T50" s="98"/>
      <c r="U50" s="98"/>
      <c r="V50" s="98"/>
      <c r="W50" s="98"/>
      <c r="X50" s="98"/>
      <c r="Y50" s="99"/>
      <c r="Z50" s="98"/>
      <c r="AA50" s="98"/>
      <c r="AB50" s="98"/>
      <c r="AC50" s="98"/>
      <c r="AD50" s="98"/>
      <c r="AE50" s="99"/>
      <c r="AF50" s="98"/>
      <c r="AG50" s="98"/>
      <c r="AH50" s="98"/>
      <c r="AI50" s="98"/>
      <c r="AJ50" s="98"/>
      <c r="AK50" s="98"/>
      <c r="AL50" s="98"/>
      <c r="AM50" s="98"/>
    </row>
    <row r="51" spans="1:39" s="138" customFormat="1" ht="24" customHeight="1">
      <c r="A51" s="98"/>
      <c r="B51" s="98"/>
      <c r="C51" s="98"/>
      <c r="D51" s="98"/>
      <c r="E51" s="98"/>
      <c r="F51" s="98"/>
      <c r="G51" s="98"/>
      <c r="H51" s="98"/>
      <c r="I51" s="99"/>
      <c r="J51" s="98"/>
      <c r="K51" s="98"/>
      <c r="L51" s="98"/>
      <c r="M51" s="98"/>
      <c r="N51" s="98"/>
      <c r="O51" s="98"/>
      <c r="P51" s="98"/>
      <c r="Q51" s="99"/>
      <c r="R51" s="98"/>
      <c r="S51" s="98"/>
      <c r="T51" s="98"/>
      <c r="U51" s="98"/>
      <c r="V51" s="98"/>
      <c r="W51" s="98"/>
      <c r="X51" s="98"/>
      <c r="Y51" s="99"/>
      <c r="Z51" s="98"/>
      <c r="AA51" s="98"/>
      <c r="AB51" s="98"/>
      <c r="AC51" s="98"/>
      <c r="AD51" s="98"/>
      <c r="AE51" s="99"/>
      <c r="AF51" s="98"/>
      <c r="AG51" s="98"/>
      <c r="AH51" s="98"/>
      <c r="AI51" s="98"/>
      <c r="AJ51" s="98"/>
      <c r="AK51" s="98"/>
      <c r="AL51" s="98"/>
      <c r="AM51" s="98"/>
    </row>
    <row r="52" spans="1:39" s="138" customFormat="1" ht="24" customHeight="1">
      <c r="A52" s="98"/>
      <c r="B52" s="98"/>
      <c r="C52" s="98"/>
      <c r="D52" s="98"/>
      <c r="E52" s="98"/>
      <c r="F52" s="98"/>
      <c r="G52" s="98"/>
      <c r="H52" s="98"/>
      <c r="I52" s="99"/>
      <c r="J52" s="98"/>
      <c r="K52" s="98"/>
      <c r="L52" s="98"/>
      <c r="M52" s="98"/>
      <c r="N52" s="98"/>
      <c r="O52" s="98"/>
      <c r="P52" s="98"/>
      <c r="Q52" s="99"/>
      <c r="R52" s="98"/>
      <c r="S52" s="98"/>
      <c r="T52" s="98"/>
      <c r="U52" s="98"/>
      <c r="V52" s="98"/>
      <c r="W52" s="98"/>
      <c r="X52" s="98"/>
      <c r="Y52" s="99"/>
      <c r="Z52" s="98"/>
      <c r="AA52" s="98"/>
      <c r="AB52" s="98"/>
      <c r="AC52" s="98"/>
      <c r="AD52" s="98"/>
      <c r="AE52" s="99"/>
      <c r="AF52" s="98"/>
      <c r="AG52" s="98"/>
      <c r="AH52" s="98"/>
      <c r="AI52" s="98"/>
      <c r="AJ52" s="98"/>
      <c r="AK52" s="98"/>
      <c r="AL52" s="98"/>
      <c r="AM52" s="98"/>
    </row>
    <row r="53" spans="1:39" s="138" customFormat="1" ht="24" customHeight="1">
      <c r="A53" s="98"/>
      <c r="B53" s="98"/>
      <c r="C53" s="98"/>
      <c r="D53" s="98"/>
      <c r="E53" s="98"/>
      <c r="F53" s="98"/>
      <c r="G53" s="98"/>
      <c r="H53" s="98"/>
      <c r="I53" s="99"/>
      <c r="J53" s="98"/>
      <c r="K53" s="98"/>
      <c r="L53" s="98"/>
      <c r="M53" s="98"/>
      <c r="N53" s="98"/>
      <c r="O53" s="98"/>
      <c r="P53" s="98"/>
      <c r="Q53" s="99"/>
      <c r="R53" s="98"/>
      <c r="S53" s="98"/>
      <c r="T53" s="98"/>
      <c r="U53" s="98"/>
      <c r="V53" s="98"/>
      <c r="W53" s="98"/>
      <c r="X53" s="98"/>
      <c r="Y53" s="99"/>
      <c r="Z53" s="98"/>
      <c r="AA53" s="98"/>
      <c r="AB53" s="98"/>
      <c r="AC53" s="98"/>
      <c r="AD53" s="98"/>
      <c r="AE53" s="99"/>
      <c r="AF53" s="98"/>
      <c r="AG53" s="98"/>
      <c r="AH53" s="98"/>
      <c r="AI53" s="98"/>
      <c r="AJ53" s="98"/>
      <c r="AK53" s="98"/>
      <c r="AL53" s="98"/>
      <c r="AM53" s="98"/>
    </row>
    <row r="54" spans="1:39" s="138" customFormat="1" ht="24" customHeight="1">
      <c r="A54" s="98"/>
      <c r="B54" s="98"/>
      <c r="C54" s="98"/>
      <c r="D54" s="98"/>
      <c r="E54" s="98"/>
      <c r="F54" s="98"/>
      <c r="G54" s="98"/>
      <c r="H54" s="98"/>
      <c r="I54" s="99"/>
      <c r="J54" s="98"/>
      <c r="K54" s="98"/>
      <c r="L54" s="98"/>
      <c r="M54" s="98"/>
      <c r="N54" s="98"/>
      <c r="O54" s="98"/>
      <c r="P54" s="98"/>
      <c r="Q54" s="99"/>
      <c r="R54" s="98"/>
      <c r="S54" s="98"/>
      <c r="T54" s="98"/>
      <c r="U54" s="98"/>
      <c r="V54" s="98"/>
      <c r="W54" s="98"/>
      <c r="X54" s="98"/>
      <c r="Y54" s="99"/>
      <c r="Z54" s="98"/>
      <c r="AA54" s="98"/>
      <c r="AB54" s="98"/>
      <c r="AC54" s="98"/>
      <c r="AD54" s="98"/>
      <c r="AE54" s="99"/>
      <c r="AF54" s="98"/>
      <c r="AG54" s="98"/>
      <c r="AH54" s="98"/>
      <c r="AI54" s="98"/>
      <c r="AJ54" s="98"/>
      <c r="AK54" s="98"/>
      <c r="AL54" s="98"/>
      <c r="AM54" s="98"/>
    </row>
    <row r="55" spans="1:39" s="138" customFormat="1" ht="24" customHeight="1">
      <c r="A55" s="98"/>
      <c r="B55" s="98"/>
      <c r="C55" s="98"/>
      <c r="D55" s="98"/>
      <c r="E55" s="98"/>
      <c r="F55" s="98"/>
      <c r="G55" s="98"/>
      <c r="H55" s="98"/>
      <c r="I55" s="99"/>
      <c r="J55" s="98"/>
      <c r="K55" s="98"/>
      <c r="L55" s="98"/>
      <c r="M55" s="98"/>
      <c r="N55" s="98"/>
      <c r="O55" s="98"/>
      <c r="P55" s="98"/>
      <c r="Q55" s="99"/>
      <c r="R55" s="98"/>
      <c r="S55" s="98"/>
      <c r="T55" s="98"/>
      <c r="U55" s="98"/>
      <c r="V55" s="98"/>
      <c r="W55" s="98"/>
      <c r="X55" s="98"/>
      <c r="Y55" s="99"/>
      <c r="Z55" s="98"/>
      <c r="AA55" s="98"/>
      <c r="AB55" s="98"/>
      <c r="AC55" s="98"/>
      <c r="AD55" s="98"/>
      <c r="AE55" s="99"/>
      <c r="AF55" s="98"/>
      <c r="AG55" s="98"/>
      <c r="AH55" s="98"/>
      <c r="AI55" s="98"/>
      <c r="AJ55" s="98"/>
      <c r="AK55" s="98"/>
      <c r="AL55" s="98"/>
      <c r="AM55" s="98"/>
    </row>
    <row r="56" spans="1:39" s="138" customFormat="1" ht="24" customHeight="1">
      <c r="A56" s="98"/>
      <c r="B56" s="98"/>
      <c r="C56" s="98"/>
      <c r="D56" s="98"/>
      <c r="E56" s="98"/>
      <c r="F56" s="98"/>
      <c r="G56" s="98"/>
      <c r="H56" s="98"/>
      <c r="I56" s="99"/>
      <c r="J56" s="98"/>
      <c r="K56" s="98"/>
      <c r="L56" s="98"/>
      <c r="M56" s="98"/>
      <c r="N56" s="98"/>
      <c r="O56" s="98"/>
      <c r="P56" s="98"/>
      <c r="Q56" s="99"/>
      <c r="R56" s="98"/>
      <c r="S56" s="98"/>
      <c r="T56" s="98"/>
      <c r="U56" s="98"/>
      <c r="V56" s="98"/>
      <c r="W56" s="98"/>
      <c r="X56" s="98"/>
      <c r="Y56" s="99"/>
      <c r="Z56" s="98"/>
      <c r="AA56" s="98"/>
      <c r="AB56" s="98"/>
      <c r="AC56" s="98"/>
      <c r="AD56" s="98"/>
      <c r="AE56" s="99"/>
      <c r="AF56" s="98"/>
      <c r="AG56" s="98"/>
      <c r="AH56" s="98"/>
      <c r="AI56" s="98"/>
      <c r="AJ56" s="98"/>
      <c r="AK56" s="98"/>
      <c r="AL56" s="98"/>
      <c r="AM56" s="98"/>
    </row>
    <row r="57" spans="1:39" s="138" customFormat="1" ht="24" customHeight="1">
      <c r="A57" s="98"/>
      <c r="B57" s="98"/>
      <c r="C57" s="98"/>
      <c r="D57" s="98"/>
      <c r="E57" s="98"/>
      <c r="F57" s="98"/>
      <c r="G57" s="98"/>
      <c r="H57" s="98"/>
      <c r="I57" s="99"/>
      <c r="J57" s="98"/>
      <c r="K57" s="98"/>
      <c r="L57" s="98"/>
      <c r="M57" s="98"/>
      <c r="N57" s="98"/>
      <c r="O57" s="98"/>
      <c r="P57" s="98"/>
      <c r="Q57" s="99"/>
      <c r="R57" s="98"/>
      <c r="S57" s="98"/>
      <c r="T57" s="98"/>
      <c r="U57" s="98"/>
      <c r="V57" s="98"/>
      <c r="W57" s="98"/>
      <c r="X57" s="98"/>
      <c r="Y57" s="99"/>
      <c r="Z57" s="98"/>
      <c r="AA57" s="98"/>
      <c r="AB57" s="98"/>
      <c r="AC57" s="98"/>
      <c r="AD57" s="98"/>
      <c r="AE57" s="99"/>
      <c r="AF57" s="98"/>
      <c r="AG57" s="98"/>
      <c r="AH57" s="98"/>
      <c r="AI57" s="98"/>
      <c r="AJ57" s="98"/>
      <c r="AK57" s="98"/>
      <c r="AL57" s="98"/>
      <c r="AM57" s="98"/>
    </row>
    <row r="58" spans="1:39" s="138" customFormat="1" ht="24" customHeight="1">
      <c r="A58" s="98"/>
      <c r="B58" s="98"/>
      <c r="C58" s="98"/>
      <c r="D58" s="98"/>
      <c r="E58" s="98"/>
      <c r="F58" s="98"/>
      <c r="G58" s="98"/>
      <c r="H58" s="98"/>
      <c r="I58" s="99"/>
      <c r="J58" s="98"/>
      <c r="K58" s="98"/>
      <c r="L58" s="98"/>
      <c r="M58" s="98"/>
      <c r="N58" s="98"/>
      <c r="O58" s="98"/>
      <c r="P58" s="98"/>
      <c r="Q58" s="99"/>
      <c r="R58" s="98"/>
      <c r="S58" s="98"/>
      <c r="T58" s="98"/>
      <c r="U58" s="98"/>
      <c r="V58" s="98"/>
      <c r="W58" s="98"/>
      <c r="X58" s="98"/>
      <c r="Y58" s="99"/>
      <c r="Z58" s="98"/>
      <c r="AA58" s="98"/>
      <c r="AB58" s="98"/>
      <c r="AC58" s="98"/>
      <c r="AD58" s="98"/>
      <c r="AE58" s="99"/>
      <c r="AF58" s="98"/>
      <c r="AG58" s="98"/>
      <c r="AH58" s="98"/>
      <c r="AI58" s="98"/>
      <c r="AJ58" s="98"/>
      <c r="AK58" s="98"/>
      <c r="AL58" s="98"/>
      <c r="AM58" s="98"/>
    </row>
    <row r="59" spans="1:39" s="138" customFormat="1" ht="24" customHeight="1">
      <c r="A59" s="98"/>
      <c r="B59" s="98"/>
      <c r="C59" s="98"/>
      <c r="D59" s="98"/>
      <c r="E59" s="98"/>
      <c r="F59" s="98"/>
      <c r="G59" s="98"/>
      <c r="H59" s="98"/>
      <c r="I59" s="99"/>
      <c r="J59" s="98"/>
      <c r="K59" s="98"/>
      <c r="L59" s="98"/>
      <c r="M59" s="98"/>
      <c r="N59" s="98"/>
      <c r="O59" s="98"/>
      <c r="P59" s="98"/>
      <c r="Q59" s="99"/>
      <c r="R59" s="98"/>
      <c r="S59" s="98"/>
      <c r="T59" s="98"/>
      <c r="U59" s="98"/>
      <c r="V59" s="98"/>
      <c r="W59" s="98"/>
      <c r="X59" s="98"/>
      <c r="Y59" s="99"/>
      <c r="Z59" s="98"/>
      <c r="AA59" s="98"/>
      <c r="AB59" s="98"/>
      <c r="AC59" s="98"/>
      <c r="AD59" s="98"/>
      <c r="AE59" s="99"/>
      <c r="AF59" s="98"/>
      <c r="AG59" s="98"/>
      <c r="AH59" s="98"/>
      <c r="AI59" s="98"/>
      <c r="AJ59" s="98"/>
      <c r="AK59" s="98"/>
      <c r="AL59" s="98"/>
      <c r="AM59" s="98"/>
    </row>
    <row r="60" spans="1:39" s="138" customFormat="1" ht="24" customHeight="1">
      <c r="A60" s="98"/>
      <c r="B60" s="98"/>
      <c r="C60" s="98"/>
      <c r="D60" s="98"/>
      <c r="E60" s="98"/>
      <c r="F60" s="98"/>
      <c r="G60" s="98"/>
      <c r="H60" s="98"/>
      <c r="I60" s="99"/>
      <c r="J60" s="98"/>
      <c r="K60" s="98"/>
      <c r="L60" s="98"/>
      <c r="M60" s="98"/>
      <c r="N60" s="98"/>
      <c r="O60" s="98"/>
      <c r="P60" s="98"/>
      <c r="Q60" s="99"/>
      <c r="R60" s="98"/>
      <c r="S60" s="98"/>
      <c r="T60" s="98"/>
      <c r="U60" s="98"/>
      <c r="V60" s="98"/>
      <c r="W60" s="98"/>
      <c r="X60" s="98"/>
      <c r="Y60" s="99"/>
      <c r="Z60" s="98"/>
      <c r="AA60" s="98"/>
      <c r="AB60" s="98"/>
      <c r="AC60" s="98"/>
      <c r="AD60" s="98"/>
      <c r="AE60" s="99"/>
      <c r="AF60" s="98"/>
      <c r="AG60" s="98"/>
      <c r="AH60" s="98"/>
      <c r="AI60" s="98"/>
      <c r="AJ60" s="98"/>
      <c r="AK60" s="98"/>
      <c r="AL60" s="98"/>
      <c r="AM60" s="98"/>
    </row>
    <row r="61" spans="1:39" s="138" customFormat="1" ht="24" customHeight="1">
      <c r="A61" s="98"/>
      <c r="B61" s="98"/>
      <c r="C61" s="98"/>
      <c r="D61" s="98"/>
      <c r="E61" s="98"/>
      <c r="F61" s="98"/>
      <c r="G61" s="98"/>
      <c r="H61" s="98"/>
      <c r="I61" s="99"/>
      <c r="J61" s="98"/>
      <c r="K61" s="98"/>
      <c r="L61" s="98"/>
      <c r="M61" s="98"/>
      <c r="N61" s="98"/>
      <c r="O61" s="98"/>
      <c r="P61" s="98"/>
      <c r="Q61" s="99"/>
      <c r="R61" s="98"/>
      <c r="S61" s="98"/>
      <c r="T61" s="98"/>
      <c r="U61" s="98"/>
      <c r="V61" s="98"/>
      <c r="W61" s="98"/>
      <c r="X61" s="98"/>
      <c r="Y61" s="99"/>
      <c r="Z61" s="98"/>
      <c r="AA61" s="98"/>
      <c r="AB61" s="98"/>
      <c r="AC61" s="98"/>
      <c r="AD61" s="98"/>
      <c r="AE61" s="99"/>
      <c r="AF61" s="98"/>
      <c r="AG61" s="98"/>
      <c r="AH61" s="98"/>
      <c r="AI61" s="98"/>
      <c r="AJ61" s="98"/>
      <c r="AK61" s="98"/>
      <c r="AL61" s="98"/>
      <c r="AM61" s="98"/>
    </row>
    <row r="62" spans="1:39" s="139" customFormat="1" ht="24" customHeight="1">
      <c r="A62" s="98"/>
      <c r="B62" s="98"/>
      <c r="C62" s="98"/>
      <c r="D62" s="98"/>
      <c r="E62" s="98"/>
      <c r="F62" s="98"/>
      <c r="G62" s="98"/>
      <c r="H62" s="98"/>
      <c r="I62" s="99"/>
      <c r="J62" s="98"/>
      <c r="K62" s="98"/>
      <c r="L62" s="98"/>
      <c r="M62" s="98"/>
      <c r="N62" s="98"/>
      <c r="O62" s="98"/>
      <c r="P62" s="98"/>
      <c r="Q62" s="99"/>
      <c r="R62" s="98"/>
      <c r="S62" s="98"/>
      <c r="T62" s="98"/>
      <c r="U62" s="98"/>
      <c r="V62" s="98"/>
      <c r="W62" s="98"/>
      <c r="X62" s="98"/>
      <c r="Y62" s="99"/>
      <c r="Z62" s="98"/>
      <c r="AA62" s="98"/>
      <c r="AB62" s="98"/>
      <c r="AC62" s="98"/>
      <c r="AD62" s="98"/>
      <c r="AE62" s="99"/>
      <c r="AF62" s="98"/>
      <c r="AG62" s="98"/>
      <c r="AH62" s="98"/>
      <c r="AI62" s="98"/>
      <c r="AJ62" s="98"/>
      <c r="AK62" s="98"/>
      <c r="AL62" s="98"/>
      <c r="AM62" s="98"/>
    </row>
    <row r="63" spans="1:39" ht="19.5" customHeight="1"/>
  </sheetData>
  <dataConsolidate/>
  <mergeCells count="126">
    <mergeCell ref="K35:U35"/>
    <mergeCell ref="V35:Y35"/>
    <mergeCell ref="AA35:AB35"/>
    <mergeCell ref="K32:P34"/>
    <mergeCell ref="Q32:U32"/>
    <mergeCell ref="V32:Y32"/>
    <mergeCell ref="AA32:AB32"/>
    <mergeCell ref="Q33:U33"/>
    <mergeCell ref="V33:Y33"/>
    <mergeCell ref="AA33:AB33"/>
    <mergeCell ref="Q34:U34"/>
    <mergeCell ref="V34:Y34"/>
    <mergeCell ref="AA34:AB34"/>
    <mergeCell ref="K30:U30"/>
    <mergeCell ref="V30:Y30"/>
    <mergeCell ref="Z30:AB30"/>
    <mergeCell ref="K31:U31"/>
    <mergeCell ref="V31:Y31"/>
    <mergeCell ref="AA31:AB31"/>
    <mergeCell ref="K27:P29"/>
    <mergeCell ref="Q27:U27"/>
    <mergeCell ref="V27:Y27"/>
    <mergeCell ref="AA27:AB27"/>
    <mergeCell ref="Q28:U28"/>
    <mergeCell ref="V28:Y28"/>
    <mergeCell ref="AA28:AB28"/>
    <mergeCell ref="Q29:U29"/>
    <mergeCell ref="V29:Y29"/>
    <mergeCell ref="AA29:AB29"/>
    <mergeCell ref="K25:P25"/>
    <mergeCell ref="Q25:R25"/>
    <mergeCell ref="T25:U25"/>
    <mergeCell ref="V25:Y25"/>
    <mergeCell ref="AA25:AB25"/>
    <mergeCell ref="K26:P26"/>
    <mergeCell ref="Q26:R26"/>
    <mergeCell ref="T26:U26"/>
    <mergeCell ref="V26:Y26"/>
    <mergeCell ref="AA26:AB26"/>
    <mergeCell ref="K23:P23"/>
    <mergeCell ref="Q23:R23"/>
    <mergeCell ref="T23:U23"/>
    <mergeCell ref="V23:Y23"/>
    <mergeCell ref="AA23:AB23"/>
    <mergeCell ref="K24:P24"/>
    <mergeCell ref="Q24:R24"/>
    <mergeCell ref="T24:U24"/>
    <mergeCell ref="V24:Y24"/>
    <mergeCell ref="AA24:AB24"/>
    <mergeCell ref="AA21:AB21"/>
    <mergeCell ref="K22:P22"/>
    <mergeCell ref="Q22:R22"/>
    <mergeCell ref="T22:U22"/>
    <mergeCell ref="V22:Y22"/>
    <mergeCell ref="AA22:AB22"/>
    <mergeCell ref="A21:C21"/>
    <mergeCell ref="D21:H21"/>
    <mergeCell ref="K21:P21"/>
    <mergeCell ref="Q21:R21"/>
    <mergeCell ref="T21:U21"/>
    <mergeCell ref="V21:Y21"/>
    <mergeCell ref="AA19:AB19"/>
    <mergeCell ref="A20:C20"/>
    <mergeCell ref="D20:H20"/>
    <mergeCell ref="K20:P20"/>
    <mergeCell ref="Q20:R20"/>
    <mergeCell ref="T20:U20"/>
    <mergeCell ref="V20:Y20"/>
    <mergeCell ref="AA20:AB20"/>
    <mergeCell ref="A19:C19"/>
    <mergeCell ref="D19:H19"/>
    <mergeCell ref="K19:P19"/>
    <mergeCell ref="Q19:R19"/>
    <mergeCell ref="T19:U19"/>
    <mergeCell ref="V19:Y19"/>
    <mergeCell ref="AA17:AB17"/>
    <mergeCell ref="A18:C18"/>
    <mergeCell ref="D18:H18"/>
    <mergeCell ref="K18:P18"/>
    <mergeCell ref="Q18:R18"/>
    <mergeCell ref="T18:U18"/>
    <mergeCell ref="V18:Y18"/>
    <mergeCell ref="AA18:AB18"/>
    <mergeCell ref="A17:C17"/>
    <mergeCell ref="D17:H17"/>
    <mergeCell ref="K17:P17"/>
    <mergeCell ref="Q17:R17"/>
    <mergeCell ref="T17:U17"/>
    <mergeCell ref="V17:Y17"/>
    <mergeCell ref="A16:H16"/>
    <mergeCell ref="K16:P16"/>
    <mergeCell ref="Q16:S16"/>
    <mergeCell ref="T16:U16"/>
    <mergeCell ref="V16:Y16"/>
    <mergeCell ref="AA16:AB16"/>
    <mergeCell ref="V11:AB11"/>
    <mergeCell ref="K12:L12"/>
    <mergeCell ref="M12:N13"/>
    <mergeCell ref="O12:P13"/>
    <mergeCell ref="Q12:U13"/>
    <mergeCell ref="V12:AB13"/>
    <mergeCell ref="K13:L13"/>
    <mergeCell ref="A10:C13"/>
    <mergeCell ref="D10:J13"/>
    <mergeCell ref="K10:P10"/>
    <mergeCell ref="M11:N11"/>
    <mergeCell ref="O11:P11"/>
    <mergeCell ref="Q11:U11"/>
    <mergeCell ref="A7:C7"/>
    <mergeCell ref="D7:H7"/>
    <mergeCell ref="K7:M7"/>
    <mergeCell ref="N7:AA7"/>
    <mergeCell ref="AB7:AB8"/>
    <mergeCell ref="A8:C8"/>
    <mergeCell ref="D8:H8"/>
    <mergeCell ref="K8:M8"/>
    <mergeCell ref="N8:AA8"/>
    <mergeCell ref="J1:U2"/>
    <mergeCell ref="A3:G4"/>
    <mergeCell ref="W3:X4"/>
    <mergeCell ref="Y3:AB4"/>
    <mergeCell ref="A6:F6"/>
    <mergeCell ref="K6:M6"/>
    <mergeCell ref="N6:S6"/>
    <mergeCell ref="T6:V6"/>
    <mergeCell ref="W6:AB6"/>
  </mergeCells>
  <phoneticPr fontId="2"/>
  <printOptions horizontalCentered="1" verticalCentered="1"/>
  <pageMargins left="0.19685039370078741" right="0.19685039370078741" top="0.59055118110236227" bottom="0.31496062992125984" header="0.31496062992125984" footer="0.15748031496062992"/>
  <pageSetup paperSize="9" scale="60" orientation="landscape" r:id="rId1"/>
  <headerFooter alignWithMargins="0">
    <oddFooter>&amp;L&amp;14株式会社テクノマテリアル　ＰC事業部&amp;R&amp;14&amp;P / &amp;N P</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★ドロップダウンリスト!$AD$3:$AD$27</xm:f>
          </x14:formula1>
          <xm:sqref>Q17:R17</xm:sqref>
        </x14:dataValidation>
        <x14:dataValidation type="list" allowBlank="1" showInputMessage="1" showErrorMessage="1">
          <x14:formula1>
            <xm:f>★ドロップダウンリスト!$Z$2:$Z$5</xm:f>
          </x14:formula1>
          <xm:sqref>Z18:Z25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57"/>
  <sheetViews>
    <sheetView zoomScaleNormal="100" workbookViewId="0">
      <selection activeCell="B13" sqref="B13"/>
    </sheetView>
  </sheetViews>
  <sheetFormatPr defaultColWidth="9" defaultRowHeight="13.5"/>
  <cols>
    <col min="1" max="1" width="13" style="18" bestFit="1" customWidth="1"/>
    <col min="2" max="2" width="76.75" style="18" customWidth="1"/>
    <col min="3" max="3" width="9" style="18" customWidth="1"/>
    <col min="4" max="16384" width="9" style="18"/>
  </cols>
  <sheetData>
    <row r="1" spans="1:2" ht="25.5" customHeight="1">
      <c r="A1" s="45" t="s">
        <v>205</v>
      </c>
    </row>
    <row r="2" spans="1:2" ht="25.5" customHeight="1">
      <c r="A2" s="46" t="s">
        <v>247</v>
      </c>
      <c r="B2" s="50">
        <v>2024</v>
      </c>
    </row>
    <row r="3" spans="1:2" ht="25.5" customHeight="1">
      <c r="A3" s="46" t="s">
        <v>246</v>
      </c>
      <c r="B3" s="50">
        <v>10</v>
      </c>
    </row>
    <row r="4" spans="1:2" ht="25.5" customHeight="1">
      <c r="A4" s="95" t="s">
        <v>338</v>
      </c>
      <c r="B4" s="215">
        <v>1</v>
      </c>
    </row>
    <row r="5" spans="1:2" ht="25.5" customHeight="1">
      <c r="A5" s="47"/>
      <c r="B5" s="48"/>
    </row>
    <row r="6" spans="1:2" ht="25.5" customHeight="1">
      <c r="A6" s="49" t="s">
        <v>206</v>
      </c>
      <c r="B6" s="50">
        <v>4000000</v>
      </c>
    </row>
    <row r="7" spans="1:2" ht="25.5" customHeight="1">
      <c r="A7" s="49" t="s">
        <v>207</v>
      </c>
      <c r="B7" s="50" t="s">
        <v>414</v>
      </c>
    </row>
    <row r="8" spans="1:2" ht="25.5" customHeight="1">
      <c r="A8" s="49" t="s">
        <v>208</v>
      </c>
      <c r="B8" s="50" t="s">
        <v>415</v>
      </c>
    </row>
    <row r="9" spans="1:2" ht="25.5" customHeight="1">
      <c r="A9" s="49" t="s">
        <v>209</v>
      </c>
      <c r="B9" s="50" t="s">
        <v>416</v>
      </c>
    </row>
    <row r="10" spans="1:2" ht="25.5" customHeight="1">
      <c r="A10" s="49" t="s">
        <v>284</v>
      </c>
      <c r="B10" s="50" t="s">
        <v>417</v>
      </c>
    </row>
    <row r="11" spans="1:2" ht="25.5" customHeight="1"/>
    <row r="12" spans="1:2" ht="25.5" customHeight="1"/>
    <row r="13" spans="1:2" ht="25.5" customHeight="1"/>
    <row r="14" spans="1:2" ht="25.5" customHeight="1"/>
    <row r="15" spans="1:2" ht="25.5" customHeight="1"/>
    <row r="16" spans="1:2"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sheetData>
  <sheetProtection formatCells="0" formatColumns="0" formatRows="0" insertColumns="0" insertRows="0" insertHyperlinks="0" deleteColumns="0" deleteRows="0" sort="0" autoFilter="0" pivotTables="0"/>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09"/>
  <sheetViews>
    <sheetView showGridLines="0" zoomScale="85" zoomScaleNormal="85" workbookViewId="0">
      <pane xSplit="8" ySplit="15" topLeftCell="I16" activePane="bottomRight" state="frozenSplit"/>
      <selection activeCell="K25" sqref="K25:M26"/>
      <selection pane="topRight" activeCell="K25" sqref="K25:M26"/>
      <selection pane="bottomLeft" activeCell="K25" sqref="K25:M26"/>
      <selection pane="bottomRight" activeCell="B7" sqref="B7:C7"/>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9.62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9.6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6.1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9" ht="13.5" customHeight="1">
      <c r="A1" s="235" t="s">
        <v>324</v>
      </c>
      <c r="B1" s="235"/>
      <c r="C1" s="235"/>
    </row>
    <row r="2" spans="1:39" ht="21.75" customHeight="1" thickBot="1">
      <c r="A2" s="236"/>
      <c r="B2" s="236"/>
      <c r="C2" s="236"/>
      <c r="D2" s="117"/>
      <c r="E2" s="117"/>
      <c r="F2" s="118"/>
      <c r="G2" s="117"/>
      <c r="H2" s="117"/>
      <c r="I2" s="119"/>
      <c r="J2" s="143" t="str">
        <f>I3</f>
        <v>第1回</v>
      </c>
      <c r="K2" s="144"/>
      <c r="L2" s="145" t="str">
        <f>K3</f>
        <v>第2回</v>
      </c>
      <c r="M2" s="144"/>
      <c r="N2" s="145" t="str">
        <f>M3</f>
        <v>第3回</v>
      </c>
      <c r="O2" s="144"/>
      <c r="P2" s="145" t="str">
        <f>O3</f>
        <v>第4回</v>
      </c>
      <c r="Q2" s="146"/>
      <c r="R2" s="145" t="str">
        <f>Q3</f>
        <v>第5回</v>
      </c>
      <c r="S2" s="144"/>
      <c r="T2" s="145" t="str">
        <f>S3</f>
        <v>第6回</v>
      </c>
      <c r="U2" s="144"/>
      <c r="V2" s="145" t="str">
        <f>U3</f>
        <v>第7回</v>
      </c>
      <c r="W2" s="144"/>
      <c r="X2" s="145" t="str">
        <f>W3</f>
        <v>第8回</v>
      </c>
      <c r="Y2" s="146"/>
      <c r="Z2" s="145" t="str">
        <f>Y3</f>
        <v>第9回</v>
      </c>
      <c r="AA2" s="144"/>
      <c r="AB2" s="145" t="str">
        <f>AA3</f>
        <v>第10回</v>
      </c>
      <c r="AC2" s="144"/>
      <c r="AD2" s="145" t="str">
        <f>AC3</f>
        <v>第11回</v>
      </c>
      <c r="AE2" s="146"/>
      <c r="AF2" s="145" t="str">
        <f>AE3</f>
        <v>第12回</v>
      </c>
      <c r="AG2" s="144"/>
      <c r="AH2" s="145" t="str">
        <f>AG3</f>
        <v>第13回</v>
      </c>
      <c r="AI2" s="144"/>
      <c r="AJ2" s="145" t="str">
        <f>AI3</f>
        <v>第14回</v>
      </c>
      <c r="AK2" s="144"/>
      <c r="AL2" s="145" t="str">
        <f>AK3</f>
        <v>第15回</v>
      </c>
    </row>
    <row r="3" spans="1:39" ht="19.5" customHeight="1">
      <c r="A3" s="147" t="s">
        <v>325</v>
      </c>
      <c r="B3" s="237">
        <f>★基本情報入力!B6</f>
        <v>4000000</v>
      </c>
      <c r="C3" s="238"/>
      <c r="E3" s="239" t="s">
        <v>2</v>
      </c>
      <c r="F3" s="240"/>
      <c r="G3" s="240"/>
      <c r="H3" s="241"/>
      <c r="I3" s="148" t="s">
        <v>18</v>
      </c>
      <c r="J3" s="149" t="s">
        <v>3</v>
      </c>
      <c r="K3" s="148" t="s">
        <v>19</v>
      </c>
      <c r="L3" s="149" t="s">
        <v>3</v>
      </c>
      <c r="M3" s="148" t="s">
        <v>20</v>
      </c>
      <c r="N3" s="149" t="s">
        <v>3</v>
      </c>
      <c r="O3" s="148" t="s">
        <v>21</v>
      </c>
      <c r="P3" s="149" t="s">
        <v>3</v>
      </c>
      <c r="Q3" s="148" t="s">
        <v>22</v>
      </c>
      <c r="R3" s="149" t="s">
        <v>3</v>
      </c>
      <c r="S3" s="148" t="s">
        <v>23</v>
      </c>
      <c r="T3" s="149" t="s">
        <v>3</v>
      </c>
      <c r="U3" s="148" t="s">
        <v>24</v>
      </c>
      <c r="V3" s="149" t="s">
        <v>3</v>
      </c>
      <c r="W3" s="148" t="s">
        <v>25</v>
      </c>
      <c r="X3" s="149" t="s">
        <v>3</v>
      </c>
      <c r="Y3" s="148" t="s">
        <v>26</v>
      </c>
      <c r="Z3" s="149" t="s">
        <v>3</v>
      </c>
      <c r="AA3" s="148" t="s">
        <v>27</v>
      </c>
      <c r="AB3" s="149" t="s">
        <v>3</v>
      </c>
      <c r="AC3" s="148" t="s">
        <v>28</v>
      </c>
      <c r="AD3" s="149" t="s">
        <v>3</v>
      </c>
      <c r="AE3" s="148" t="s">
        <v>29</v>
      </c>
      <c r="AF3" s="149" t="s">
        <v>3</v>
      </c>
      <c r="AG3" s="148" t="s">
        <v>32</v>
      </c>
      <c r="AH3" s="149" t="s">
        <v>3</v>
      </c>
      <c r="AI3" s="148" t="s">
        <v>33</v>
      </c>
      <c r="AJ3" s="149" t="s">
        <v>3</v>
      </c>
      <c r="AK3" s="148" t="s">
        <v>34</v>
      </c>
      <c r="AL3" s="150" t="s">
        <v>3</v>
      </c>
    </row>
    <row r="4" spans="1:39" ht="19.5" customHeight="1" thickBot="1">
      <c r="A4" s="245" t="s">
        <v>326</v>
      </c>
      <c r="B4" s="247" t="str">
        <f>★基本情報入力!B8</f>
        <v>株式会社テクノマテリアル</v>
      </c>
      <c r="C4" s="248"/>
      <c r="E4" s="242"/>
      <c r="F4" s="243"/>
      <c r="G4" s="243"/>
      <c r="H4" s="244"/>
      <c r="I4" s="251" t="s">
        <v>339</v>
      </c>
      <c r="J4" s="252"/>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52"/>
      <c r="AL4" s="270"/>
    </row>
    <row r="5" spans="1:39" ht="19.5" customHeight="1" thickBot="1">
      <c r="A5" s="246"/>
      <c r="B5" s="249"/>
      <c r="C5" s="250"/>
      <c r="E5" s="271" t="s">
        <v>5</v>
      </c>
      <c r="F5" s="272"/>
      <c r="G5" s="273"/>
      <c r="H5" s="94">
        <f>SUM(H$16:H$108)</f>
        <v>1000000</v>
      </c>
      <c r="I5" s="153"/>
      <c r="J5" s="93">
        <f>SUM(J$16:J$108)</f>
        <v>500000</v>
      </c>
      <c r="K5" s="154"/>
      <c r="L5" s="2">
        <f>SUM(L$16:L$108)</f>
        <v>0</v>
      </c>
      <c r="M5" s="155"/>
      <c r="N5" s="2">
        <f>SUM(N$16:N$108)</f>
        <v>0</v>
      </c>
      <c r="O5" s="155"/>
      <c r="P5" s="2">
        <f>SUM(P$16:P$108)</f>
        <v>0</v>
      </c>
      <c r="Q5" s="155"/>
      <c r="R5" s="2">
        <f>SUM(R$16:R$108)</f>
        <v>0</v>
      </c>
      <c r="S5" s="154"/>
      <c r="T5" s="2">
        <f>SUM(T$16:T$108)</f>
        <v>0</v>
      </c>
      <c r="U5" s="155"/>
      <c r="V5" s="2">
        <f>SUM(V$16:V$108)</f>
        <v>0</v>
      </c>
      <c r="W5" s="155"/>
      <c r="X5" s="2">
        <f>SUM(X$16:X$108)</f>
        <v>0</v>
      </c>
      <c r="Y5" s="155"/>
      <c r="Z5" s="2">
        <f>SUM(Z$16:Z$108)</f>
        <v>0</v>
      </c>
      <c r="AA5" s="154"/>
      <c r="AB5" s="2">
        <f>SUM(AB$16:AB$108)</f>
        <v>0</v>
      </c>
      <c r="AC5" s="155"/>
      <c r="AD5" s="2">
        <f>SUM(AD$16:AD$108)</f>
        <v>0</v>
      </c>
      <c r="AE5" s="155"/>
      <c r="AF5" s="2">
        <f>SUM(AF$16:AF$108)</f>
        <v>0</v>
      </c>
      <c r="AG5" s="154"/>
      <c r="AH5" s="2">
        <f>SUM(AH$16:AH$108)</f>
        <v>0</v>
      </c>
      <c r="AI5" s="155"/>
      <c r="AJ5" s="2">
        <f>SUM(AJ16:AJ488)</f>
        <v>0</v>
      </c>
      <c r="AK5" s="155"/>
      <c r="AL5" s="3">
        <f>SUM(AL16:AL488)</f>
        <v>0</v>
      </c>
    </row>
    <row r="6" spans="1:39" ht="19.5" customHeight="1" thickBot="1">
      <c r="A6" s="156"/>
      <c r="B6" s="157"/>
      <c r="C6" s="158"/>
      <c r="E6" s="159" t="s">
        <v>31</v>
      </c>
      <c r="F6" s="160"/>
      <c r="G6" s="161"/>
      <c r="H6" s="5"/>
      <c r="I6" s="162"/>
      <c r="J6" s="4"/>
      <c r="K6" s="162"/>
      <c r="L6" s="4"/>
      <c r="M6" s="163"/>
      <c r="N6" s="4"/>
      <c r="O6" s="163"/>
      <c r="P6" s="4"/>
      <c r="Q6" s="163"/>
      <c r="R6" s="4"/>
      <c r="S6" s="162"/>
      <c r="T6" s="4"/>
      <c r="U6" s="163"/>
      <c r="V6" s="4"/>
      <c r="W6" s="163"/>
      <c r="X6" s="4"/>
      <c r="Y6" s="163"/>
      <c r="Z6" s="4"/>
      <c r="AA6" s="162"/>
      <c r="AB6" s="4"/>
      <c r="AC6" s="163"/>
      <c r="AD6" s="4"/>
      <c r="AE6" s="163"/>
      <c r="AF6" s="4"/>
      <c r="AG6" s="162"/>
      <c r="AH6" s="4"/>
      <c r="AI6" s="163"/>
      <c r="AJ6" s="4"/>
      <c r="AK6" s="163"/>
      <c r="AL6" s="5"/>
    </row>
    <row r="7" spans="1:39" ht="19.5" customHeight="1">
      <c r="A7" s="164" t="s">
        <v>4</v>
      </c>
      <c r="B7" s="274" t="s">
        <v>250</v>
      </c>
      <c r="C7" s="275"/>
      <c r="E7" s="276" t="s">
        <v>30</v>
      </c>
      <c r="F7" s="277"/>
      <c r="G7" s="278"/>
      <c r="H7" s="7">
        <f>SUM(H5:H6)</f>
        <v>1000000</v>
      </c>
      <c r="I7" s="162"/>
      <c r="J7" s="6">
        <f>SUM(J5:J6)</f>
        <v>500000</v>
      </c>
      <c r="K7" s="162"/>
      <c r="L7" s="6">
        <f>SUM(L5:L6)</f>
        <v>0</v>
      </c>
      <c r="M7" s="163"/>
      <c r="N7" s="6">
        <f>SUM(N5:N6)</f>
        <v>0</v>
      </c>
      <c r="O7" s="163"/>
      <c r="P7" s="6">
        <f>SUM(P5:P6)</f>
        <v>0</v>
      </c>
      <c r="Q7" s="163"/>
      <c r="R7" s="6">
        <f>SUM(R5:R6)</f>
        <v>0</v>
      </c>
      <c r="S7" s="162"/>
      <c r="T7" s="6">
        <f>SUM(T5:T6)</f>
        <v>0</v>
      </c>
      <c r="U7" s="163"/>
      <c r="V7" s="6">
        <f>SUM(V5:V6)</f>
        <v>0</v>
      </c>
      <c r="W7" s="163"/>
      <c r="X7" s="6">
        <f>SUM(X5:X6)</f>
        <v>0</v>
      </c>
      <c r="Y7" s="163"/>
      <c r="Z7" s="6">
        <f>SUM(Z5:Z6)</f>
        <v>0</v>
      </c>
      <c r="AA7" s="162"/>
      <c r="AB7" s="6">
        <f>SUM(AB5:AB6)</f>
        <v>0</v>
      </c>
      <c r="AC7" s="163"/>
      <c r="AD7" s="6">
        <f>SUM(AD5:AD6)</f>
        <v>0</v>
      </c>
      <c r="AE7" s="163"/>
      <c r="AF7" s="6">
        <f>SUM(AF5:AF6)</f>
        <v>0</v>
      </c>
      <c r="AG7" s="162"/>
      <c r="AH7" s="6">
        <f>SUM(AH5:AH6)</f>
        <v>0</v>
      </c>
      <c r="AI7" s="163"/>
      <c r="AJ7" s="6">
        <f>SUM(AJ5:AJ6)</f>
        <v>0</v>
      </c>
      <c r="AK7" s="163"/>
      <c r="AL7" s="7">
        <f>SUM(AL5:AL6)</f>
        <v>0</v>
      </c>
    </row>
    <row r="8" spans="1:39" ht="19.5" customHeight="1">
      <c r="A8" s="151" t="s">
        <v>327</v>
      </c>
      <c r="B8" s="253" t="s">
        <v>422</v>
      </c>
      <c r="C8" s="254"/>
      <c r="E8" s="279" t="s">
        <v>17</v>
      </c>
      <c r="F8" s="280"/>
      <c r="G8" s="183">
        <f>★基本情報入力!B4</f>
        <v>1</v>
      </c>
      <c r="H8" s="11"/>
      <c r="I8" s="165"/>
      <c r="J8" s="6">
        <f>IF(I$4="継続",ROUND(J7*$G$8,0),J$7)</f>
        <v>500000</v>
      </c>
      <c r="K8" s="162"/>
      <c r="L8" s="6">
        <f>IF(K$4="継続",ROUND(L7*$G$8,0),L$7)</f>
        <v>0</v>
      </c>
      <c r="M8" s="163"/>
      <c r="N8" s="6">
        <f>IF(M$4="継続",ROUND(N7*$G$8,0),N$7)</f>
        <v>0</v>
      </c>
      <c r="O8" s="163"/>
      <c r="P8" s="6">
        <f>IF(O$4="継続",ROUND(P7*$G$8,0),P$7)</f>
        <v>0</v>
      </c>
      <c r="Q8" s="163"/>
      <c r="R8" s="6">
        <f>IF(Q$4="継続",ROUND(R7*$G$8,0),R$7)</f>
        <v>0</v>
      </c>
      <c r="S8" s="162"/>
      <c r="T8" s="6">
        <f>IF(S$4="継続",ROUND(T7*$G$8,0),T$7)</f>
        <v>0</v>
      </c>
      <c r="U8" s="163"/>
      <c r="V8" s="6">
        <f>IF(U$4="継続",ROUND(V7*$G$8,0),V$7)</f>
        <v>0</v>
      </c>
      <c r="W8" s="163"/>
      <c r="X8" s="6">
        <f>IF(W$4="継続",ROUND(X7*$G$8,0),X$7)</f>
        <v>0</v>
      </c>
      <c r="Y8" s="163"/>
      <c r="Z8" s="6">
        <f>IF(Y$4="継続",ROUND(Z7*$G$8,0),Z$7)</f>
        <v>0</v>
      </c>
      <c r="AA8" s="162"/>
      <c r="AB8" s="6">
        <f>IF(AA$4="継続",ROUND(AB7*$G$8,0),AB$7)</f>
        <v>0</v>
      </c>
      <c r="AC8" s="163"/>
      <c r="AD8" s="6">
        <f>IF(AC$4="継続",ROUND(AD7*$G$8,0),AD$7)</f>
        <v>0</v>
      </c>
      <c r="AE8" s="163"/>
      <c r="AF8" s="6">
        <f>IF(AE$4="継続",ROUND(AF7*$G$8,0),AF$7)</f>
        <v>0</v>
      </c>
      <c r="AG8" s="162"/>
      <c r="AH8" s="6">
        <f>IF(AG$4="継続",ROUND(AH7*$G$8,0),AH$7)</f>
        <v>0</v>
      </c>
      <c r="AI8" s="163"/>
      <c r="AJ8" s="6">
        <f>IF(AI$4="継続",ROUND(AJ7*$G$8,0),AJ$7)</f>
        <v>0</v>
      </c>
      <c r="AK8" s="163"/>
      <c r="AL8" s="6">
        <f>IF(AK$4="継続",ROUND(AL7*$G$8,0),AL$7)</f>
        <v>0</v>
      </c>
    </row>
    <row r="9" spans="1:39" ht="19.5" customHeight="1" thickBot="1">
      <c r="A9" s="151" t="s">
        <v>210</v>
      </c>
      <c r="B9" s="253" t="s">
        <v>197</v>
      </c>
      <c r="C9" s="254"/>
      <c r="E9" s="255" t="s">
        <v>13</v>
      </c>
      <c r="F9" s="256"/>
      <c r="G9" s="257"/>
      <c r="H9" s="11"/>
      <c r="I9" s="165"/>
      <c r="J9" s="12"/>
      <c r="K9" s="165"/>
      <c r="L9" s="12">
        <f>IF(L8=0,0,J8)</f>
        <v>0</v>
      </c>
      <c r="M9" s="166"/>
      <c r="N9" s="12">
        <f>IF(N8=0,0,L8)</f>
        <v>0</v>
      </c>
      <c r="O9" s="166"/>
      <c r="P9" s="12">
        <f>IF(P8=0,0,N8)</f>
        <v>0</v>
      </c>
      <c r="Q9" s="166"/>
      <c r="R9" s="12">
        <f>IF(R8=0,0,P8)</f>
        <v>0</v>
      </c>
      <c r="S9" s="165"/>
      <c r="T9" s="12">
        <f>IF(T8=0,0,R8)</f>
        <v>0</v>
      </c>
      <c r="U9" s="166"/>
      <c r="V9" s="12">
        <f>IF(V8=0,0,T8)</f>
        <v>0</v>
      </c>
      <c r="W9" s="166"/>
      <c r="X9" s="12">
        <f>IF(X8=0,0,V8)</f>
        <v>0</v>
      </c>
      <c r="Y9" s="166"/>
      <c r="Z9" s="12">
        <f>IF(Z8=0,0,X8)</f>
        <v>0</v>
      </c>
      <c r="AA9" s="165"/>
      <c r="AB9" s="12">
        <f>IF(AB8=0,0,Z8)</f>
        <v>0</v>
      </c>
      <c r="AC9" s="166"/>
      <c r="AD9" s="12">
        <f>IF(AD8=0,0,AB8)</f>
        <v>0</v>
      </c>
      <c r="AE9" s="166"/>
      <c r="AF9" s="12">
        <f>IF(AF8=0,0,AD8)</f>
        <v>0</v>
      </c>
      <c r="AG9" s="165"/>
      <c r="AH9" s="12">
        <f>IF(AH8=0,0,AF8)</f>
        <v>0</v>
      </c>
      <c r="AI9" s="166"/>
      <c r="AJ9" s="12">
        <f>IF(AJ8=0,0,AH8)</f>
        <v>0</v>
      </c>
      <c r="AK9" s="166"/>
      <c r="AL9" s="11">
        <f>IF(AL8=0,0,AJ8)</f>
        <v>0</v>
      </c>
    </row>
    <row r="10" spans="1:39" ht="19.5" customHeight="1" thickTop="1" thickBot="1">
      <c r="A10" s="151" t="s">
        <v>35</v>
      </c>
      <c r="B10" s="233" t="str">
        <f>IF(B11=0,"",VLOOKUP(B11,★ドロップダウンリスト!$G$3:$N$176,3,FALSE))</f>
        <v>経費</v>
      </c>
      <c r="C10" s="234"/>
      <c r="E10" s="258" t="s">
        <v>12</v>
      </c>
      <c r="F10" s="259"/>
      <c r="G10" s="260"/>
      <c r="H10" s="16">
        <f>SUM(H7)</f>
        <v>1000000</v>
      </c>
      <c r="I10" s="167"/>
      <c r="J10" s="17">
        <f>J8-J9</f>
        <v>500000</v>
      </c>
      <c r="K10" s="167"/>
      <c r="L10" s="17">
        <f>L8-L9</f>
        <v>0</v>
      </c>
      <c r="M10" s="168"/>
      <c r="N10" s="17">
        <f>N8-N9</f>
        <v>0</v>
      </c>
      <c r="O10" s="168"/>
      <c r="P10" s="17">
        <f>P8-P9</f>
        <v>0</v>
      </c>
      <c r="Q10" s="168"/>
      <c r="R10" s="17">
        <f>R8-R9</f>
        <v>0</v>
      </c>
      <c r="S10" s="167"/>
      <c r="T10" s="17">
        <f>T8-T9</f>
        <v>0</v>
      </c>
      <c r="U10" s="168"/>
      <c r="V10" s="17">
        <f>V8-V9</f>
        <v>0</v>
      </c>
      <c r="W10" s="168"/>
      <c r="X10" s="17">
        <f>X8-X9</f>
        <v>0</v>
      </c>
      <c r="Y10" s="168"/>
      <c r="Z10" s="17">
        <f>Z8-Z9</f>
        <v>0</v>
      </c>
      <c r="AA10" s="167"/>
      <c r="AB10" s="17">
        <f>AB8-AB9</f>
        <v>0</v>
      </c>
      <c r="AC10" s="168"/>
      <c r="AD10" s="17">
        <f>AD8-AD9</f>
        <v>0</v>
      </c>
      <c r="AE10" s="168"/>
      <c r="AF10" s="17">
        <f>AF8-AF9</f>
        <v>0</v>
      </c>
      <c r="AG10" s="167"/>
      <c r="AH10" s="17">
        <f>AH8-AH9</f>
        <v>0</v>
      </c>
      <c r="AI10" s="168"/>
      <c r="AJ10" s="17">
        <f>AJ8-AJ9</f>
        <v>0</v>
      </c>
      <c r="AK10" s="168"/>
      <c r="AL10" s="16">
        <f>AL8-AL9</f>
        <v>0</v>
      </c>
    </row>
    <row r="11" spans="1:39" ht="19.5" customHeight="1" thickTop="1" thickBot="1">
      <c r="A11" s="152" t="s">
        <v>36</v>
      </c>
      <c r="B11" s="261" t="s">
        <v>421</v>
      </c>
      <c r="C11" s="262"/>
      <c r="D11" s="169">
        <f>IF($E11="　　",0,IF($E11="消費税 5％",0.05,IF($E11="消費税 8％",0.08,IF($E11="消費税 10％",0.1))))</f>
        <v>0.1</v>
      </c>
      <c r="E11" s="263" t="s">
        <v>370</v>
      </c>
      <c r="F11" s="264"/>
      <c r="G11" s="265"/>
      <c r="H11" s="13">
        <f>+H10*0.1</f>
        <v>100000</v>
      </c>
      <c r="I11" s="187" t="s">
        <v>6</v>
      </c>
      <c r="J11" s="14">
        <f>IF(I11="　　",ROUNDDOWN(J10*$D11,0),IF(I11="5％",ROUNDDOWN(J10*0.05,0),IF(I11="8％",ROUNDDOWN(J10*0.08,0),IF(I11="10％",ROUNDDOWN(J10*0.1,0),0))))</f>
        <v>50000</v>
      </c>
      <c r="K11" s="187" t="s">
        <v>6</v>
      </c>
      <c r="L11" s="14">
        <f>IF(K11="　　",ROUNDDOWN(L10*$D11,0),IF(K11="5％",ROUNDDOWN(L10*0.05,0),IF(K11="8％",ROUNDDOWN(L10*0.08,0),IF(K11="10％",ROUNDDOWN(L10*0.1,0),0))))</f>
        <v>0</v>
      </c>
      <c r="M11" s="187" t="s">
        <v>6</v>
      </c>
      <c r="N11" s="14">
        <f>IF(M11="　　",ROUNDDOWN(N10*$D11,0),IF(M11="5％",ROUNDDOWN(N10*0.05,0),IF(M11="8％",ROUNDDOWN(N10*0.08,0),IF(M11="10％",ROUNDDOWN(N10*0.1,0),0))))</f>
        <v>0</v>
      </c>
      <c r="O11" s="187" t="s">
        <v>6</v>
      </c>
      <c r="P11" s="14">
        <f>IF(O11="　　",ROUNDDOWN(P10*$D11,0),IF(O11="5％",ROUNDDOWN(P10*0.05,0),IF(O11="8％",ROUNDDOWN(P10*0.08,0),IF(O11="10％",ROUNDDOWN(P10*0.1,0),0))))</f>
        <v>0</v>
      </c>
      <c r="Q11" s="187" t="s">
        <v>6</v>
      </c>
      <c r="R11" s="14">
        <f>IF(Q11="　　",ROUNDDOWN(R10*$D11,0),IF(Q11="5％",ROUNDDOWN(R10*0.05,0),IF(Q11="8％",ROUNDDOWN(R10*0.08,0),IF(Q11="10％",ROUNDDOWN(R10*0.1,0),0))))</f>
        <v>0</v>
      </c>
      <c r="S11" s="187" t="s">
        <v>6</v>
      </c>
      <c r="T11" s="14">
        <f>IF(S11="　　",ROUNDDOWN(T10*$D11,0),IF(S11="5％",ROUNDDOWN(T10*0.05,0),IF(S11="8％",ROUNDDOWN(T10*0.08,0),IF(S11="10％",ROUNDDOWN(T10*0.1,0),0))))</f>
        <v>0</v>
      </c>
      <c r="U11" s="187" t="s">
        <v>6</v>
      </c>
      <c r="V11" s="14">
        <f>IF(U11="　　",ROUNDDOWN(V10*$D11,0),IF(U11="5％",ROUNDDOWN(V10*0.05,0),IF(U11="8％",ROUNDDOWN(V10*0.08,0),IF(U11="10％",ROUNDDOWN(V10*0.1,0),0))))</f>
        <v>0</v>
      </c>
      <c r="W11" s="187" t="s">
        <v>6</v>
      </c>
      <c r="X11" s="14">
        <f>IF(W11="　　",ROUNDDOWN(X10*$D11,0),IF(W11="5％",ROUNDDOWN(X10*0.05,0),IF(W11="8％",ROUNDDOWN(X10*0.08,0),IF(W11="10％",ROUNDDOWN(X10*0.1,0),0))))</f>
        <v>0</v>
      </c>
      <c r="Y11" s="187" t="s">
        <v>6</v>
      </c>
      <c r="Z11" s="14">
        <f>IF(Y11="　　",ROUNDDOWN(Z10*$D11,0),IF(Y11="5％",ROUNDDOWN(Z10*0.05,0),IF(Y11="8％",ROUNDDOWN(Z10*0.08,0),IF(Y11="10％",ROUNDDOWN(Z10*0.1,0),0))))</f>
        <v>0</v>
      </c>
      <c r="AA11" s="187" t="s">
        <v>6</v>
      </c>
      <c r="AB11" s="14">
        <f>IF(AA11="　　",ROUNDDOWN(AB10*$D11,0),IF(AA11="5％",ROUNDDOWN(AB10*0.05,0),IF(AA11="8％",ROUNDDOWN(AB10*0.08,0),IF(AA11="10％",ROUNDDOWN(AB10*0.1,0),0))))</f>
        <v>0</v>
      </c>
      <c r="AC11" s="187" t="s">
        <v>6</v>
      </c>
      <c r="AD11" s="14">
        <f>IF(AC11="　　",ROUNDDOWN(AD10*$D11,0),IF(AC11="5％",ROUNDDOWN(AD10*0.05,0),IF(AC11="8％",ROUNDDOWN(AD10*0.08,0),IF(AC11="10％",ROUNDDOWN(AD10*0.1,0),0))))</f>
        <v>0</v>
      </c>
      <c r="AE11" s="187" t="s">
        <v>6</v>
      </c>
      <c r="AF11" s="14">
        <f>IF(AE11="　　",ROUNDDOWN(AF10*$D11,0),IF(AE11="5％",ROUNDDOWN(AF10*0.05,0),IF(AE11="8％",ROUNDDOWN(AF10*0.08,0),IF(AE11="10％",ROUNDDOWN(AF10*0.1,0),0))))</f>
        <v>0</v>
      </c>
      <c r="AG11" s="187" t="s">
        <v>6</v>
      </c>
      <c r="AH11" s="14">
        <f>IF(AG11="　　",ROUNDDOWN(AH10*$D11,0),IF(AG11="5％",ROUNDDOWN(AH10*0.05,0),IF(AG11="8％",ROUNDDOWN(AH10*0.08,0),IF(AG11="10％",ROUNDDOWN(AH10*0.1,0),0))))</f>
        <v>0</v>
      </c>
      <c r="AI11" s="187" t="s">
        <v>6</v>
      </c>
      <c r="AJ11" s="14">
        <f>IF(AI11="　　",ROUNDDOWN(AJ10*$D11,0),IF(AI11="5％",ROUNDDOWN(AJ10*0.05,0),IF(AI11="8％",ROUNDDOWN(AJ10*0.08,0),IF(AI11="10％",ROUNDDOWN(AJ10*0.1,0),0))))</f>
        <v>0</v>
      </c>
      <c r="AK11" s="188" t="s">
        <v>6</v>
      </c>
      <c r="AL11" s="15">
        <f>IF(AK11="　　",ROUNDDOWN(AL10*$D11,0),IF(AK11="5％",ROUNDDOWN(AL10*0.05,0),IF(AK11="8％",ROUNDDOWN(AL10*0.08,0),IF(AK11="10％",ROUNDDOWN(AL10*0.1,0),0))))</f>
        <v>0</v>
      </c>
    </row>
    <row r="12" spans="1:39" ht="19.5" customHeight="1" thickBot="1">
      <c r="E12" s="266" t="s">
        <v>14</v>
      </c>
      <c r="F12" s="267"/>
      <c r="G12" s="268"/>
      <c r="H12" s="9">
        <f>SUM(H10:H11)</f>
        <v>1100000</v>
      </c>
      <c r="I12" s="170"/>
      <c r="J12" s="10">
        <f>SUM(J10:J11)</f>
        <v>550000</v>
      </c>
      <c r="K12" s="170"/>
      <c r="L12" s="10">
        <f>SUM(L10:L11)</f>
        <v>0</v>
      </c>
      <c r="M12" s="171"/>
      <c r="N12" s="10">
        <f>SUM(N10:N11)</f>
        <v>0</v>
      </c>
      <c r="O12" s="171"/>
      <c r="P12" s="10">
        <f>SUM(P10:P11)</f>
        <v>0</v>
      </c>
      <c r="Q12" s="171"/>
      <c r="R12" s="10">
        <f>SUM(R10:R11)</f>
        <v>0</v>
      </c>
      <c r="S12" s="170"/>
      <c r="T12" s="10">
        <f>SUM(T10:T11)</f>
        <v>0</v>
      </c>
      <c r="U12" s="171"/>
      <c r="V12" s="10">
        <f>SUM(V10:V11)</f>
        <v>0</v>
      </c>
      <c r="W12" s="171"/>
      <c r="X12" s="10">
        <f>SUM(X10:X11)</f>
        <v>0</v>
      </c>
      <c r="Y12" s="171"/>
      <c r="Z12" s="10">
        <f>SUM(Z10:Z11)</f>
        <v>0</v>
      </c>
      <c r="AA12" s="170"/>
      <c r="AB12" s="10">
        <f>SUM(AB10:AB11)</f>
        <v>0</v>
      </c>
      <c r="AC12" s="171"/>
      <c r="AD12" s="10">
        <f>SUM(AD10:AD11)</f>
        <v>0</v>
      </c>
      <c r="AE12" s="171"/>
      <c r="AF12" s="10">
        <f>SUM(AF10:AF11)</f>
        <v>0</v>
      </c>
      <c r="AG12" s="170"/>
      <c r="AH12" s="10">
        <f>SUM(AH10:AH11)</f>
        <v>0</v>
      </c>
      <c r="AI12" s="171"/>
      <c r="AJ12" s="10">
        <f>SUM(AJ10:AJ11)</f>
        <v>0</v>
      </c>
      <c r="AK12" s="171"/>
      <c r="AL12" s="9">
        <f>SUM(AL10:AL11)</f>
        <v>0</v>
      </c>
    </row>
    <row r="13" spans="1:39" ht="18" customHeight="1" thickBot="1">
      <c r="B13" s="117"/>
      <c r="C13" s="117"/>
      <c r="D13" s="117"/>
      <c r="E13" s="117"/>
      <c r="F13" s="117"/>
      <c r="G13" s="117"/>
      <c r="H13" s="117"/>
      <c r="I13" s="123"/>
      <c r="J13" s="120"/>
      <c r="K13" s="120"/>
      <c r="L13" s="120"/>
      <c r="M13" s="120"/>
      <c r="N13" s="120"/>
      <c r="O13" s="120"/>
      <c r="P13" s="120"/>
      <c r="Q13" s="123"/>
      <c r="R13" s="120"/>
      <c r="S13" s="120"/>
      <c r="T13" s="120"/>
      <c r="U13" s="120"/>
      <c r="V13" s="120"/>
      <c r="W13" s="120"/>
      <c r="X13" s="120"/>
      <c r="Y13" s="123"/>
      <c r="Z13" s="120"/>
      <c r="AA13" s="120"/>
      <c r="AB13" s="120"/>
      <c r="AC13" s="120"/>
      <c r="AD13" s="120"/>
      <c r="AE13" s="123"/>
      <c r="AF13" s="120"/>
      <c r="AG13" s="120"/>
      <c r="AH13" s="120"/>
      <c r="AI13" s="120"/>
      <c r="AJ13" s="120"/>
      <c r="AK13" s="120"/>
      <c r="AL13" s="120"/>
    </row>
    <row r="14" spans="1:39" ht="16.5" customHeight="1">
      <c r="A14" s="172"/>
      <c r="B14" s="283" t="s">
        <v>15</v>
      </c>
      <c r="C14" s="284"/>
      <c r="D14" s="287" t="s">
        <v>16</v>
      </c>
      <c r="E14" s="289" t="s">
        <v>7</v>
      </c>
      <c r="F14" s="290"/>
      <c r="G14" s="290"/>
      <c r="H14" s="291"/>
      <c r="I14" s="209">
        <v>45214</v>
      </c>
      <c r="J14" s="173" t="s">
        <v>3</v>
      </c>
      <c r="K14" s="87"/>
      <c r="L14" s="173" t="s">
        <v>3</v>
      </c>
      <c r="M14" s="87"/>
      <c r="N14" s="173" t="s">
        <v>3</v>
      </c>
      <c r="O14" s="87"/>
      <c r="P14" s="173" t="s">
        <v>3</v>
      </c>
      <c r="Q14" s="209"/>
      <c r="R14" s="173" t="s">
        <v>3</v>
      </c>
      <c r="S14" s="87"/>
      <c r="T14" s="173" t="s">
        <v>3</v>
      </c>
      <c r="U14" s="87"/>
      <c r="V14" s="173" t="s">
        <v>3</v>
      </c>
      <c r="W14" s="87"/>
      <c r="X14" s="173" t="s">
        <v>3</v>
      </c>
      <c r="Y14" s="87"/>
      <c r="Z14" s="173" t="s">
        <v>3</v>
      </c>
      <c r="AA14" s="87"/>
      <c r="AB14" s="173" t="s">
        <v>3</v>
      </c>
      <c r="AC14" s="87"/>
      <c r="AD14" s="173" t="s">
        <v>3</v>
      </c>
      <c r="AE14" s="87"/>
      <c r="AF14" s="173" t="s">
        <v>3</v>
      </c>
      <c r="AG14" s="87"/>
      <c r="AH14" s="173" t="s">
        <v>3</v>
      </c>
      <c r="AI14" s="87"/>
      <c r="AJ14" s="173" t="s">
        <v>3</v>
      </c>
      <c r="AK14" s="87"/>
      <c r="AL14" s="173" t="s">
        <v>3</v>
      </c>
    </row>
    <row r="15" spans="1:39" ht="16.5" customHeight="1">
      <c r="A15" s="174"/>
      <c r="B15" s="285"/>
      <c r="C15" s="286"/>
      <c r="D15" s="288"/>
      <c r="E15" s="151" t="s">
        <v>8</v>
      </c>
      <c r="F15" s="175" t="s">
        <v>9</v>
      </c>
      <c r="G15" s="175" t="s">
        <v>10</v>
      </c>
      <c r="H15" s="176" t="s">
        <v>11</v>
      </c>
      <c r="I15" s="177" t="s">
        <v>9</v>
      </c>
      <c r="J15" s="175" t="s">
        <v>11</v>
      </c>
      <c r="K15" s="175" t="s">
        <v>9</v>
      </c>
      <c r="L15" s="175" t="s">
        <v>11</v>
      </c>
      <c r="M15" s="175" t="s">
        <v>9</v>
      </c>
      <c r="N15" s="175" t="s">
        <v>11</v>
      </c>
      <c r="O15" s="175" t="s">
        <v>9</v>
      </c>
      <c r="P15" s="175" t="s">
        <v>11</v>
      </c>
      <c r="Q15" s="177" t="s">
        <v>9</v>
      </c>
      <c r="R15" s="175" t="s">
        <v>11</v>
      </c>
      <c r="S15" s="175" t="s">
        <v>9</v>
      </c>
      <c r="T15" s="175" t="s">
        <v>11</v>
      </c>
      <c r="U15" s="175" t="s">
        <v>9</v>
      </c>
      <c r="V15" s="175" t="s">
        <v>11</v>
      </c>
      <c r="W15" s="175" t="s">
        <v>9</v>
      </c>
      <c r="X15" s="175" t="s">
        <v>11</v>
      </c>
      <c r="Y15" s="177" t="s">
        <v>9</v>
      </c>
      <c r="Z15" s="175" t="s">
        <v>11</v>
      </c>
      <c r="AA15" s="175" t="s">
        <v>9</v>
      </c>
      <c r="AB15" s="175" t="s">
        <v>11</v>
      </c>
      <c r="AC15" s="175" t="s">
        <v>9</v>
      </c>
      <c r="AD15" s="175" t="s">
        <v>11</v>
      </c>
      <c r="AE15" s="177" t="s">
        <v>9</v>
      </c>
      <c r="AF15" s="175" t="s">
        <v>11</v>
      </c>
      <c r="AG15" s="175" t="s">
        <v>9</v>
      </c>
      <c r="AH15" s="175" t="s">
        <v>11</v>
      </c>
      <c r="AI15" s="175" t="s">
        <v>9</v>
      </c>
      <c r="AJ15" s="175" t="s">
        <v>11</v>
      </c>
      <c r="AK15" s="175" t="s">
        <v>9</v>
      </c>
      <c r="AL15" s="175" t="s">
        <v>11</v>
      </c>
      <c r="AM15" s="178"/>
    </row>
    <row r="16" spans="1:39" ht="24" customHeight="1">
      <c r="A16" s="179">
        <v>1</v>
      </c>
      <c r="B16" s="281" t="s">
        <v>418</v>
      </c>
      <c r="C16" s="282"/>
      <c r="D16" s="210"/>
      <c r="E16" s="211"/>
      <c r="F16" s="212"/>
      <c r="G16" s="213"/>
      <c r="H16" s="1">
        <f t="shared" ref="H16:H107" si="0">ROUND(F16*G16,0)</f>
        <v>0</v>
      </c>
      <c r="I16" s="88"/>
      <c r="J16" s="8">
        <f>ROUND($G16*I16,0)</f>
        <v>0</v>
      </c>
      <c r="K16" s="88"/>
      <c r="L16" s="8">
        <f>ROUND($G16*K16,0)</f>
        <v>0</v>
      </c>
      <c r="M16" s="88"/>
      <c r="N16" s="8">
        <f t="shared" ref="N16:N107" si="1">ROUND($G16*M16,0)</f>
        <v>0</v>
      </c>
      <c r="O16" s="88"/>
      <c r="P16" s="8">
        <f>ROUND($G16*O16,0)</f>
        <v>0</v>
      </c>
      <c r="Q16" s="88"/>
      <c r="R16" s="8">
        <f t="shared" ref="R16:R107" si="2">ROUND($G16*Q16,0)</f>
        <v>0</v>
      </c>
      <c r="S16" s="88"/>
      <c r="T16" s="8">
        <f t="shared" ref="T16:T107" si="3">ROUND($G16*S16,0)</f>
        <v>0</v>
      </c>
      <c r="U16" s="88"/>
      <c r="V16" s="8">
        <f t="shared" ref="V16:V107" si="4">ROUND($G16*U16,0)</f>
        <v>0</v>
      </c>
      <c r="W16" s="88"/>
      <c r="X16" s="8">
        <f t="shared" ref="X16:X107" si="5">ROUND($G16*W16,0)</f>
        <v>0</v>
      </c>
      <c r="Y16" s="88"/>
      <c r="Z16" s="8">
        <f t="shared" ref="Z16:Z107" si="6">ROUND($G16*Y16,0)</f>
        <v>0</v>
      </c>
      <c r="AA16" s="88"/>
      <c r="AB16" s="8">
        <f t="shared" ref="AB16:AB107" si="7">ROUND($G16*AA16,0)</f>
        <v>0</v>
      </c>
      <c r="AC16" s="88"/>
      <c r="AD16" s="8">
        <f t="shared" ref="AD16:AD107" si="8">ROUND($G16*AC16,0)</f>
        <v>0</v>
      </c>
      <c r="AE16" s="88"/>
      <c r="AF16" s="8">
        <f t="shared" ref="AF16:AF107" si="9">ROUND($G16*AE16,0)</f>
        <v>0</v>
      </c>
      <c r="AG16" s="88"/>
      <c r="AH16" s="8">
        <f t="shared" ref="AH16:AH107" si="10">ROUND($G16*AG16,0)</f>
        <v>0</v>
      </c>
      <c r="AI16" s="88"/>
      <c r="AJ16" s="8">
        <f t="shared" ref="AJ16:AJ107" si="11">ROUND($G16*AI16,0)</f>
        <v>0</v>
      </c>
      <c r="AK16" s="88"/>
      <c r="AL16" s="8">
        <f t="shared" ref="AL16:AL107" si="12">ROUND($G16*AK16,0)</f>
        <v>0</v>
      </c>
      <c r="AM16" s="180"/>
    </row>
    <row r="17" spans="1:38" ht="24" customHeight="1">
      <c r="A17" s="179">
        <v>2</v>
      </c>
      <c r="B17" s="281" t="s">
        <v>419</v>
      </c>
      <c r="C17" s="282"/>
      <c r="D17" s="216"/>
      <c r="E17" s="217" t="s">
        <v>420</v>
      </c>
      <c r="F17" s="231">
        <v>100</v>
      </c>
      <c r="G17" s="232">
        <v>10000</v>
      </c>
      <c r="H17" s="1">
        <f t="shared" si="0"/>
        <v>1000000</v>
      </c>
      <c r="I17" s="88">
        <v>50</v>
      </c>
      <c r="J17" s="8">
        <f t="shared" ref="J17:J107" si="13">ROUND($G17*I17,0)</f>
        <v>500000</v>
      </c>
      <c r="K17" s="88"/>
      <c r="L17" s="8">
        <f t="shared" ref="L17:L107" si="14">ROUND($G17*K17,0)</f>
        <v>0</v>
      </c>
      <c r="M17" s="88"/>
      <c r="N17" s="8">
        <f t="shared" si="1"/>
        <v>0</v>
      </c>
      <c r="O17" s="88"/>
      <c r="P17" s="8">
        <f t="shared" ref="P17:P107" si="15">ROUND($G17*O17,0)</f>
        <v>0</v>
      </c>
      <c r="Q17" s="88"/>
      <c r="R17" s="8">
        <f t="shared" si="2"/>
        <v>0</v>
      </c>
      <c r="S17" s="88"/>
      <c r="T17" s="8">
        <f t="shared" si="3"/>
        <v>0</v>
      </c>
      <c r="U17" s="88"/>
      <c r="V17" s="8">
        <f t="shared" si="4"/>
        <v>0</v>
      </c>
      <c r="W17" s="88"/>
      <c r="X17" s="8">
        <f t="shared" si="5"/>
        <v>0</v>
      </c>
      <c r="Y17" s="88"/>
      <c r="Z17" s="8">
        <f t="shared" si="6"/>
        <v>0</v>
      </c>
      <c r="AA17" s="88"/>
      <c r="AB17" s="8">
        <f t="shared" si="7"/>
        <v>0</v>
      </c>
      <c r="AC17" s="88"/>
      <c r="AD17" s="8">
        <f t="shared" si="8"/>
        <v>0</v>
      </c>
      <c r="AE17" s="88"/>
      <c r="AF17" s="8">
        <f t="shared" si="9"/>
        <v>0</v>
      </c>
      <c r="AG17" s="88"/>
      <c r="AH17" s="8">
        <f t="shared" si="10"/>
        <v>0</v>
      </c>
      <c r="AI17" s="88"/>
      <c r="AJ17" s="8">
        <f t="shared" si="11"/>
        <v>0</v>
      </c>
      <c r="AK17" s="88"/>
      <c r="AL17" s="8">
        <f t="shared" si="12"/>
        <v>0</v>
      </c>
    </row>
    <row r="18" spans="1:38" ht="24" customHeight="1">
      <c r="A18" s="179">
        <v>3</v>
      </c>
      <c r="B18" s="281"/>
      <c r="C18" s="282"/>
      <c r="D18" s="216"/>
      <c r="E18" s="217"/>
      <c r="F18" s="231"/>
      <c r="G18" s="232"/>
      <c r="H18" s="1">
        <f t="shared" si="0"/>
        <v>0</v>
      </c>
      <c r="I18" s="88"/>
      <c r="J18" s="8">
        <f t="shared" si="13"/>
        <v>0</v>
      </c>
      <c r="K18" s="88"/>
      <c r="L18" s="8">
        <f t="shared" si="14"/>
        <v>0</v>
      </c>
      <c r="M18" s="88"/>
      <c r="N18" s="8">
        <f t="shared" si="1"/>
        <v>0</v>
      </c>
      <c r="O18" s="88"/>
      <c r="P18" s="8">
        <f t="shared" si="15"/>
        <v>0</v>
      </c>
      <c r="Q18" s="88"/>
      <c r="R18" s="8">
        <f t="shared" si="2"/>
        <v>0</v>
      </c>
      <c r="S18" s="88"/>
      <c r="T18" s="8">
        <f t="shared" si="3"/>
        <v>0</v>
      </c>
      <c r="U18" s="88"/>
      <c r="V18" s="8">
        <f t="shared" si="4"/>
        <v>0</v>
      </c>
      <c r="W18" s="88"/>
      <c r="X18" s="8">
        <f t="shared" si="5"/>
        <v>0</v>
      </c>
      <c r="Y18" s="88"/>
      <c r="Z18" s="8">
        <f t="shared" si="6"/>
        <v>0</v>
      </c>
      <c r="AA18" s="88"/>
      <c r="AB18" s="8">
        <f t="shared" si="7"/>
        <v>0</v>
      </c>
      <c r="AC18" s="88"/>
      <c r="AD18" s="8">
        <f t="shared" si="8"/>
        <v>0</v>
      </c>
      <c r="AE18" s="88"/>
      <c r="AF18" s="8">
        <f t="shared" si="9"/>
        <v>0</v>
      </c>
      <c r="AG18" s="88"/>
      <c r="AH18" s="8">
        <f t="shared" si="10"/>
        <v>0</v>
      </c>
      <c r="AI18" s="88"/>
      <c r="AJ18" s="8">
        <f t="shared" si="11"/>
        <v>0</v>
      </c>
      <c r="AK18" s="88"/>
      <c r="AL18" s="8">
        <f t="shared" si="12"/>
        <v>0</v>
      </c>
    </row>
    <row r="19" spans="1:38" ht="24" customHeight="1">
      <c r="A19" s="179">
        <v>4</v>
      </c>
      <c r="B19" s="281"/>
      <c r="C19" s="282"/>
      <c r="D19" s="216"/>
      <c r="E19" s="217"/>
      <c r="F19" s="231"/>
      <c r="G19" s="232"/>
      <c r="H19" s="1">
        <f t="shared" si="0"/>
        <v>0</v>
      </c>
      <c r="I19" s="88"/>
      <c r="J19" s="8">
        <f t="shared" si="13"/>
        <v>0</v>
      </c>
      <c r="K19" s="88"/>
      <c r="L19" s="8">
        <f t="shared" si="14"/>
        <v>0</v>
      </c>
      <c r="M19" s="88"/>
      <c r="N19" s="8">
        <f t="shared" si="1"/>
        <v>0</v>
      </c>
      <c r="O19" s="88"/>
      <c r="P19" s="8">
        <f t="shared" si="15"/>
        <v>0</v>
      </c>
      <c r="Q19" s="88"/>
      <c r="R19" s="8">
        <f t="shared" si="2"/>
        <v>0</v>
      </c>
      <c r="S19" s="88"/>
      <c r="T19" s="8">
        <f t="shared" si="3"/>
        <v>0</v>
      </c>
      <c r="U19" s="88"/>
      <c r="V19" s="8">
        <f t="shared" si="4"/>
        <v>0</v>
      </c>
      <c r="W19" s="88"/>
      <c r="X19" s="8">
        <f t="shared" si="5"/>
        <v>0</v>
      </c>
      <c r="Y19" s="88"/>
      <c r="Z19" s="8">
        <f t="shared" si="6"/>
        <v>0</v>
      </c>
      <c r="AA19" s="88"/>
      <c r="AB19" s="8">
        <f t="shared" si="7"/>
        <v>0</v>
      </c>
      <c r="AC19" s="88"/>
      <c r="AD19" s="8">
        <f t="shared" si="8"/>
        <v>0</v>
      </c>
      <c r="AE19" s="88"/>
      <c r="AF19" s="8">
        <f t="shared" si="9"/>
        <v>0</v>
      </c>
      <c r="AG19" s="88"/>
      <c r="AH19" s="8">
        <f t="shared" si="10"/>
        <v>0</v>
      </c>
      <c r="AI19" s="88"/>
      <c r="AJ19" s="8">
        <f t="shared" si="11"/>
        <v>0</v>
      </c>
      <c r="AK19" s="88"/>
      <c r="AL19" s="8">
        <f t="shared" si="12"/>
        <v>0</v>
      </c>
    </row>
    <row r="20" spans="1:38" ht="24" customHeight="1">
      <c r="A20" s="179">
        <v>5</v>
      </c>
      <c r="B20" s="281"/>
      <c r="C20" s="282"/>
      <c r="D20" s="216"/>
      <c r="E20" s="217"/>
      <c r="F20" s="231"/>
      <c r="G20" s="232"/>
      <c r="H20" s="1">
        <f t="shared" si="0"/>
        <v>0</v>
      </c>
      <c r="I20" s="88"/>
      <c r="J20" s="8">
        <f t="shared" si="13"/>
        <v>0</v>
      </c>
      <c r="K20" s="88"/>
      <c r="L20" s="8">
        <f t="shared" si="14"/>
        <v>0</v>
      </c>
      <c r="M20" s="88"/>
      <c r="N20" s="8">
        <f t="shared" si="1"/>
        <v>0</v>
      </c>
      <c r="O20" s="88"/>
      <c r="P20" s="8">
        <f t="shared" si="15"/>
        <v>0</v>
      </c>
      <c r="Q20" s="88"/>
      <c r="R20" s="8">
        <f t="shared" si="2"/>
        <v>0</v>
      </c>
      <c r="S20" s="88"/>
      <c r="T20" s="8">
        <f t="shared" si="3"/>
        <v>0</v>
      </c>
      <c r="U20" s="88"/>
      <c r="V20" s="8">
        <f t="shared" si="4"/>
        <v>0</v>
      </c>
      <c r="W20" s="88"/>
      <c r="X20" s="8">
        <f t="shared" si="5"/>
        <v>0</v>
      </c>
      <c r="Y20" s="88"/>
      <c r="Z20" s="8">
        <f t="shared" si="6"/>
        <v>0</v>
      </c>
      <c r="AA20" s="88"/>
      <c r="AB20" s="8">
        <f t="shared" si="7"/>
        <v>0</v>
      </c>
      <c r="AC20" s="88"/>
      <c r="AD20" s="8">
        <f t="shared" si="8"/>
        <v>0</v>
      </c>
      <c r="AE20" s="88"/>
      <c r="AF20" s="8">
        <f t="shared" si="9"/>
        <v>0</v>
      </c>
      <c r="AG20" s="88"/>
      <c r="AH20" s="8">
        <f t="shared" si="10"/>
        <v>0</v>
      </c>
      <c r="AI20" s="88"/>
      <c r="AJ20" s="8">
        <f t="shared" si="11"/>
        <v>0</v>
      </c>
      <c r="AK20" s="88"/>
      <c r="AL20" s="8">
        <f t="shared" si="12"/>
        <v>0</v>
      </c>
    </row>
    <row r="21" spans="1:38" ht="24" customHeight="1">
      <c r="A21" s="179">
        <v>6</v>
      </c>
      <c r="B21" s="281"/>
      <c r="C21" s="282"/>
      <c r="D21" s="216"/>
      <c r="E21" s="217"/>
      <c r="F21" s="231"/>
      <c r="G21" s="232"/>
      <c r="H21" s="1">
        <f t="shared" si="0"/>
        <v>0</v>
      </c>
      <c r="I21" s="88"/>
      <c r="J21" s="8">
        <f t="shared" si="13"/>
        <v>0</v>
      </c>
      <c r="K21" s="88"/>
      <c r="L21" s="8">
        <f t="shared" si="14"/>
        <v>0</v>
      </c>
      <c r="M21" s="88"/>
      <c r="N21" s="8">
        <f t="shared" si="1"/>
        <v>0</v>
      </c>
      <c r="O21" s="88"/>
      <c r="P21" s="8">
        <f t="shared" si="15"/>
        <v>0</v>
      </c>
      <c r="Q21" s="88"/>
      <c r="R21" s="8">
        <f t="shared" si="2"/>
        <v>0</v>
      </c>
      <c r="S21" s="88"/>
      <c r="T21" s="8">
        <f t="shared" si="3"/>
        <v>0</v>
      </c>
      <c r="U21" s="88"/>
      <c r="V21" s="8">
        <f t="shared" si="4"/>
        <v>0</v>
      </c>
      <c r="W21" s="88"/>
      <c r="X21" s="8">
        <f t="shared" si="5"/>
        <v>0</v>
      </c>
      <c r="Y21" s="88"/>
      <c r="Z21" s="8">
        <f t="shared" si="6"/>
        <v>0</v>
      </c>
      <c r="AA21" s="88"/>
      <c r="AB21" s="8">
        <f t="shared" si="7"/>
        <v>0</v>
      </c>
      <c r="AC21" s="88"/>
      <c r="AD21" s="8">
        <f t="shared" si="8"/>
        <v>0</v>
      </c>
      <c r="AE21" s="88"/>
      <c r="AF21" s="8">
        <f t="shared" si="9"/>
        <v>0</v>
      </c>
      <c r="AG21" s="88"/>
      <c r="AH21" s="8">
        <f t="shared" si="10"/>
        <v>0</v>
      </c>
      <c r="AI21" s="88"/>
      <c r="AJ21" s="8">
        <f t="shared" si="11"/>
        <v>0</v>
      </c>
      <c r="AK21" s="88"/>
      <c r="AL21" s="8">
        <f t="shared" si="12"/>
        <v>0</v>
      </c>
    </row>
    <row r="22" spans="1:38" ht="24" customHeight="1">
      <c r="A22" s="179">
        <v>7</v>
      </c>
      <c r="B22" s="281"/>
      <c r="C22" s="282"/>
      <c r="D22" s="216"/>
      <c r="E22" s="217"/>
      <c r="F22" s="231"/>
      <c r="G22" s="232"/>
      <c r="H22" s="1">
        <f t="shared" si="0"/>
        <v>0</v>
      </c>
      <c r="I22" s="88"/>
      <c r="J22" s="8">
        <f t="shared" si="13"/>
        <v>0</v>
      </c>
      <c r="K22" s="88"/>
      <c r="L22" s="8">
        <f t="shared" si="14"/>
        <v>0</v>
      </c>
      <c r="M22" s="88"/>
      <c r="N22" s="8">
        <f t="shared" si="1"/>
        <v>0</v>
      </c>
      <c r="O22" s="88"/>
      <c r="P22" s="8">
        <f t="shared" si="15"/>
        <v>0</v>
      </c>
      <c r="Q22" s="88"/>
      <c r="R22" s="8">
        <f t="shared" si="2"/>
        <v>0</v>
      </c>
      <c r="S22" s="88"/>
      <c r="T22" s="8">
        <f t="shared" si="3"/>
        <v>0</v>
      </c>
      <c r="U22" s="88"/>
      <c r="V22" s="8">
        <f t="shared" si="4"/>
        <v>0</v>
      </c>
      <c r="W22" s="88"/>
      <c r="X22" s="8">
        <f t="shared" si="5"/>
        <v>0</v>
      </c>
      <c r="Y22" s="88"/>
      <c r="Z22" s="8">
        <f t="shared" si="6"/>
        <v>0</v>
      </c>
      <c r="AA22" s="88"/>
      <c r="AB22" s="8">
        <f t="shared" si="7"/>
        <v>0</v>
      </c>
      <c r="AC22" s="88"/>
      <c r="AD22" s="8">
        <f t="shared" si="8"/>
        <v>0</v>
      </c>
      <c r="AE22" s="88"/>
      <c r="AF22" s="8">
        <f t="shared" si="9"/>
        <v>0</v>
      </c>
      <c r="AG22" s="88"/>
      <c r="AH22" s="8">
        <f t="shared" si="10"/>
        <v>0</v>
      </c>
      <c r="AI22" s="88"/>
      <c r="AJ22" s="8">
        <f t="shared" si="11"/>
        <v>0</v>
      </c>
      <c r="AK22" s="88"/>
      <c r="AL22" s="8">
        <f t="shared" si="12"/>
        <v>0</v>
      </c>
    </row>
    <row r="23" spans="1:38" ht="24" customHeight="1">
      <c r="A23" s="179">
        <v>8</v>
      </c>
      <c r="B23" s="281"/>
      <c r="C23" s="282"/>
      <c r="D23" s="216"/>
      <c r="E23" s="217"/>
      <c r="F23" s="231"/>
      <c r="G23" s="232"/>
      <c r="H23" s="1">
        <f t="shared" si="0"/>
        <v>0</v>
      </c>
      <c r="I23" s="88"/>
      <c r="J23" s="8">
        <f t="shared" si="13"/>
        <v>0</v>
      </c>
      <c r="K23" s="88"/>
      <c r="L23" s="8">
        <f t="shared" si="14"/>
        <v>0</v>
      </c>
      <c r="M23" s="88"/>
      <c r="N23" s="8">
        <f t="shared" si="1"/>
        <v>0</v>
      </c>
      <c r="O23" s="88"/>
      <c r="P23" s="8">
        <f t="shared" si="15"/>
        <v>0</v>
      </c>
      <c r="Q23" s="88"/>
      <c r="R23" s="8">
        <f t="shared" si="2"/>
        <v>0</v>
      </c>
      <c r="S23" s="88"/>
      <c r="T23" s="8">
        <f t="shared" si="3"/>
        <v>0</v>
      </c>
      <c r="U23" s="88"/>
      <c r="V23" s="8">
        <f t="shared" si="4"/>
        <v>0</v>
      </c>
      <c r="W23" s="88"/>
      <c r="X23" s="8">
        <f t="shared" si="5"/>
        <v>0</v>
      </c>
      <c r="Y23" s="88"/>
      <c r="Z23" s="8">
        <f t="shared" si="6"/>
        <v>0</v>
      </c>
      <c r="AA23" s="88"/>
      <c r="AB23" s="8">
        <f t="shared" si="7"/>
        <v>0</v>
      </c>
      <c r="AC23" s="88"/>
      <c r="AD23" s="8">
        <f t="shared" si="8"/>
        <v>0</v>
      </c>
      <c r="AE23" s="88"/>
      <c r="AF23" s="8">
        <f t="shared" si="9"/>
        <v>0</v>
      </c>
      <c r="AG23" s="88"/>
      <c r="AH23" s="8">
        <f t="shared" si="10"/>
        <v>0</v>
      </c>
      <c r="AI23" s="88"/>
      <c r="AJ23" s="8">
        <f t="shared" si="11"/>
        <v>0</v>
      </c>
      <c r="AK23" s="88"/>
      <c r="AL23" s="8">
        <f t="shared" si="12"/>
        <v>0</v>
      </c>
    </row>
    <row r="24" spans="1:38" ht="24" customHeight="1">
      <c r="A24" s="179">
        <v>9</v>
      </c>
      <c r="B24" s="281"/>
      <c r="C24" s="282"/>
      <c r="D24" s="216"/>
      <c r="E24" s="217"/>
      <c r="F24" s="231"/>
      <c r="G24" s="232"/>
      <c r="H24" s="1">
        <f t="shared" si="0"/>
        <v>0</v>
      </c>
      <c r="I24" s="88"/>
      <c r="J24" s="8">
        <f t="shared" si="13"/>
        <v>0</v>
      </c>
      <c r="K24" s="88"/>
      <c r="L24" s="8">
        <f t="shared" si="14"/>
        <v>0</v>
      </c>
      <c r="M24" s="88"/>
      <c r="N24" s="8">
        <f t="shared" si="1"/>
        <v>0</v>
      </c>
      <c r="O24" s="88"/>
      <c r="P24" s="8">
        <f t="shared" si="15"/>
        <v>0</v>
      </c>
      <c r="Q24" s="88"/>
      <c r="R24" s="8">
        <f t="shared" si="2"/>
        <v>0</v>
      </c>
      <c r="S24" s="88"/>
      <c r="T24" s="8">
        <f t="shared" si="3"/>
        <v>0</v>
      </c>
      <c r="U24" s="88"/>
      <c r="V24" s="8">
        <f t="shared" si="4"/>
        <v>0</v>
      </c>
      <c r="W24" s="88"/>
      <c r="X24" s="8">
        <f t="shared" si="5"/>
        <v>0</v>
      </c>
      <c r="Y24" s="88"/>
      <c r="Z24" s="8">
        <f t="shared" si="6"/>
        <v>0</v>
      </c>
      <c r="AA24" s="88"/>
      <c r="AB24" s="8">
        <f t="shared" si="7"/>
        <v>0</v>
      </c>
      <c r="AC24" s="88"/>
      <c r="AD24" s="8">
        <f t="shared" si="8"/>
        <v>0</v>
      </c>
      <c r="AE24" s="88"/>
      <c r="AF24" s="8">
        <f t="shared" si="9"/>
        <v>0</v>
      </c>
      <c r="AG24" s="88"/>
      <c r="AH24" s="8">
        <f t="shared" si="10"/>
        <v>0</v>
      </c>
      <c r="AI24" s="88"/>
      <c r="AJ24" s="8">
        <f t="shared" si="11"/>
        <v>0</v>
      </c>
      <c r="AK24" s="88"/>
      <c r="AL24" s="8">
        <f t="shared" si="12"/>
        <v>0</v>
      </c>
    </row>
    <row r="25" spans="1:38" ht="24" customHeight="1">
      <c r="A25" s="179">
        <v>10</v>
      </c>
      <c r="B25" s="281"/>
      <c r="C25" s="282"/>
      <c r="D25" s="216"/>
      <c r="E25" s="217"/>
      <c r="F25" s="231"/>
      <c r="G25" s="232"/>
      <c r="H25" s="1">
        <f t="shared" si="0"/>
        <v>0</v>
      </c>
      <c r="I25" s="88"/>
      <c r="J25" s="8">
        <f t="shared" si="13"/>
        <v>0</v>
      </c>
      <c r="K25" s="88"/>
      <c r="L25" s="8">
        <f t="shared" si="14"/>
        <v>0</v>
      </c>
      <c r="M25" s="88"/>
      <c r="N25" s="8">
        <f t="shared" si="1"/>
        <v>0</v>
      </c>
      <c r="O25" s="88"/>
      <c r="P25" s="8">
        <f t="shared" si="15"/>
        <v>0</v>
      </c>
      <c r="Q25" s="88"/>
      <c r="R25" s="8">
        <f t="shared" si="2"/>
        <v>0</v>
      </c>
      <c r="S25" s="88"/>
      <c r="T25" s="8">
        <f t="shared" si="3"/>
        <v>0</v>
      </c>
      <c r="U25" s="88"/>
      <c r="V25" s="8">
        <f t="shared" si="4"/>
        <v>0</v>
      </c>
      <c r="W25" s="88"/>
      <c r="X25" s="8">
        <f t="shared" si="5"/>
        <v>0</v>
      </c>
      <c r="Y25" s="88"/>
      <c r="Z25" s="8">
        <f t="shared" si="6"/>
        <v>0</v>
      </c>
      <c r="AA25" s="88"/>
      <c r="AB25" s="8">
        <f t="shared" si="7"/>
        <v>0</v>
      </c>
      <c r="AC25" s="88"/>
      <c r="AD25" s="8">
        <f t="shared" si="8"/>
        <v>0</v>
      </c>
      <c r="AE25" s="88"/>
      <c r="AF25" s="8">
        <f t="shared" si="9"/>
        <v>0</v>
      </c>
      <c r="AG25" s="88"/>
      <c r="AH25" s="8">
        <f t="shared" si="10"/>
        <v>0</v>
      </c>
      <c r="AI25" s="88"/>
      <c r="AJ25" s="8">
        <f t="shared" si="11"/>
        <v>0</v>
      </c>
      <c r="AK25" s="88"/>
      <c r="AL25" s="8">
        <f t="shared" si="12"/>
        <v>0</v>
      </c>
    </row>
    <row r="26" spans="1:38" ht="24" customHeight="1">
      <c r="A26" s="179">
        <v>11</v>
      </c>
      <c r="B26" s="281"/>
      <c r="C26" s="282"/>
      <c r="D26" s="216"/>
      <c r="E26" s="217"/>
      <c r="F26" s="231"/>
      <c r="G26" s="232"/>
      <c r="H26" s="1">
        <f t="shared" si="0"/>
        <v>0</v>
      </c>
      <c r="I26" s="88"/>
      <c r="J26" s="8">
        <f t="shared" si="13"/>
        <v>0</v>
      </c>
      <c r="K26" s="88"/>
      <c r="L26" s="8">
        <f t="shared" si="14"/>
        <v>0</v>
      </c>
      <c r="M26" s="88"/>
      <c r="N26" s="8">
        <f t="shared" si="1"/>
        <v>0</v>
      </c>
      <c r="O26" s="88"/>
      <c r="P26" s="8">
        <f t="shared" si="15"/>
        <v>0</v>
      </c>
      <c r="Q26" s="88"/>
      <c r="R26" s="8">
        <f t="shared" si="2"/>
        <v>0</v>
      </c>
      <c r="S26" s="88"/>
      <c r="T26" s="8">
        <f t="shared" si="3"/>
        <v>0</v>
      </c>
      <c r="U26" s="88"/>
      <c r="V26" s="8">
        <f t="shared" si="4"/>
        <v>0</v>
      </c>
      <c r="W26" s="88"/>
      <c r="X26" s="8">
        <f t="shared" si="5"/>
        <v>0</v>
      </c>
      <c r="Y26" s="88"/>
      <c r="Z26" s="8">
        <f t="shared" si="6"/>
        <v>0</v>
      </c>
      <c r="AA26" s="88"/>
      <c r="AB26" s="8">
        <f t="shared" si="7"/>
        <v>0</v>
      </c>
      <c r="AC26" s="88"/>
      <c r="AD26" s="8">
        <f t="shared" si="8"/>
        <v>0</v>
      </c>
      <c r="AE26" s="88"/>
      <c r="AF26" s="8">
        <f t="shared" si="9"/>
        <v>0</v>
      </c>
      <c r="AG26" s="88"/>
      <c r="AH26" s="8">
        <f t="shared" si="10"/>
        <v>0</v>
      </c>
      <c r="AI26" s="88"/>
      <c r="AJ26" s="8">
        <f t="shared" si="11"/>
        <v>0</v>
      </c>
      <c r="AK26" s="88"/>
      <c r="AL26" s="8">
        <f t="shared" si="12"/>
        <v>0</v>
      </c>
    </row>
    <row r="27" spans="1:38" ht="24" customHeight="1">
      <c r="A27" s="179">
        <v>12</v>
      </c>
      <c r="B27" s="281"/>
      <c r="C27" s="282"/>
      <c r="D27" s="216"/>
      <c r="E27" s="217"/>
      <c r="F27" s="231"/>
      <c r="G27" s="232"/>
      <c r="H27" s="1">
        <f t="shared" si="0"/>
        <v>0</v>
      </c>
      <c r="I27" s="88"/>
      <c r="J27" s="8">
        <f t="shared" si="13"/>
        <v>0</v>
      </c>
      <c r="K27" s="88"/>
      <c r="L27" s="8">
        <f t="shared" si="14"/>
        <v>0</v>
      </c>
      <c r="M27" s="88"/>
      <c r="N27" s="8">
        <f t="shared" si="1"/>
        <v>0</v>
      </c>
      <c r="O27" s="88"/>
      <c r="P27" s="8">
        <f t="shared" si="15"/>
        <v>0</v>
      </c>
      <c r="Q27" s="88"/>
      <c r="R27" s="8">
        <f t="shared" si="2"/>
        <v>0</v>
      </c>
      <c r="S27" s="88"/>
      <c r="T27" s="8">
        <f t="shared" si="3"/>
        <v>0</v>
      </c>
      <c r="U27" s="88"/>
      <c r="V27" s="8">
        <f t="shared" si="4"/>
        <v>0</v>
      </c>
      <c r="W27" s="88"/>
      <c r="X27" s="8">
        <f t="shared" si="5"/>
        <v>0</v>
      </c>
      <c r="Y27" s="88"/>
      <c r="Z27" s="8">
        <f t="shared" si="6"/>
        <v>0</v>
      </c>
      <c r="AA27" s="88"/>
      <c r="AB27" s="8">
        <f t="shared" si="7"/>
        <v>0</v>
      </c>
      <c r="AC27" s="88"/>
      <c r="AD27" s="8">
        <f t="shared" si="8"/>
        <v>0</v>
      </c>
      <c r="AE27" s="88"/>
      <c r="AF27" s="8">
        <f t="shared" si="9"/>
        <v>0</v>
      </c>
      <c r="AG27" s="88"/>
      <c r="AH27" s="8">
        <f t="shared" si="10"/>
        <v>0</v>
      </c>
      <c r="AI27" s="88"/>
      <c r="AJ27" s="8">
        <f t="shared" si="11"/>
        <v>0</v>
      </c>
      <c r="AK27" s="88"/>
      <c r="AL27" s="8">
        <f t="shared" si="12"/>
        <v>0</v>
      </c>
    </row>
    <row r="28" spans="1:38" ht="24" customHeight="1">
      <c r="A28" s="179">
        <v>13</v>
      </c>
      <c r="B28" s="281"/>
      <c r="C28" s="282"/>
      <c r="D28" s="216"/>
      <c r="E28" s="217"/>
      <c r="F28" s="231"/>
      <c r="G28" s="232"/>
      <c r="H28" s="1">
        <f t="shared" si="0"/>
        <v>0</v>
      </c>
      <c r="I28" s="88"/>
      <c r="J28" s="8">
        <f t="shared" si="13"/>
        <v>0</v>
      </c>
      <c r="K28" s="88"/>
      <c r="L28" s="8">
        <f t="shared" si="14"/>
        <v>0</v>
      </c>
      <c r="M28" s="88"/>
      <c r="N28" s="8">
        <f t="shared" si="1"/>
        <v>0</v>
      </c>
      <c r="O28" s="88"/>
      <c r="P28" s="8">
        <f t="shared" si="15"/>
        <v>0</v>
      </c>
      <c r="Q28" s="88"/>
      <c r="R28" s="8">
        <f t="shared" si="2"/>
        <v>0</v>
      </c>
      <c r="S28" s="88"/>
      <c r="T28" s="8">
        <f t="shared" si="3"/>
        <v>0</v>
      </c>
      <c r="U28" s="88"/>
      <c r="V28" s="8">
        <f t="shared" si="4"/>
        <v>0</v>
      </c>
      <c r="W28" s="88"/>
      <c r="X28" s="8">
        <f t="shared" si="5"/>
        <v>0</v>
      </c>
      <c r="Y28" s="88"/>
      <c r="Z28" s="8">
        <f t="shared" si="6"/>
        <v>0</v>
      </c>
      <c r="AA28" s="88"/>
      <c r="AB28" s="8">
        <f t="shared" si="7"/>
        <v>0</v>
      </c>
      <c r="AC28" s="88"/>
      <c r="AD28" s="8">
        <f t="shared" si="8"/>
        <v>0</v>
      </c>
      <c r="AE28" s="88"/>
      <c r="AF28" s="8">
        <f t="shared" si="9"/>
        <v>0</v>
      </c>
      <c r="AG28" s="88"/>
      <c r="AH28" s="8">
        <f t="shared" si="10"/>
        <v>0</v>
      </c>
      <c r="AI28" s="88"/>
      <c r="AJ28" s="8">
        <f t="shared" si="11"/>
        <v>0</v>
      </c>
      <c r="AK28" s="88"/>
      <c r="AL28" s="8">
        <f t="shared" si="12"/>
        <v>0</v>
      </c>
    </row>
    <row r="29" spans="1:38" ht="24" customHeight="1">
      <c r="A29" s="179">
        <v>14</v>
      </c>
      <c r="B29" s="281"/>
      <c r="C29" s="282"/>
      <c r="D29" s="216"/>
      <c r="E29" s="217"/>
      <c r="F29" s="231"/>
      <c r="G29" s="232"/>
      <c r="H29" s="1">
        <f t="shared" si="0"/>
        <v>0</v>
      </c>
      <c r="I29" s="88"/>
      <c r="J29" s="8">
        <f t="shared" si="13"/>
        <v>0</v>
      </c>
      <c r="K29" s="88"/>
      <c r="L29" s="8">
        <f t="shared" si="14"/>
        <v>0</v>
      </c>
      <c r="M29" s="88"/>
      <c r="N29" s="8">
        <f t="shared" si="1"/>
        <v>0</v>
      </c>
      <c r="O29" s="88"/>
      <c r="P29" s="8">
        <f t="shared" si="15"/>
        <v>0</v>
      </c>
      <c r="Q29" s="88"/>
      <c r="R29" s="8">
        <f t="shared" si="2"/>
        <v>0</v>
      </c>
      <c r="S29" s="88"/>
      <c r="T29" s="8">
        <f t="shared" si="3"/>
        <v>0</v>
      </c>
      <c r="U29" s="88"/>
      <c r="V29" s="8">
        <f t="shared" si="4"/>
        <v>0</v>
      </c>
      <c r="W29" s="88"/>
      <c r="X29" s="8">
        <f t="shared" si="5"/>
        <v>0</v>
      </c>
      <c r="Y29" s="88"/>
      <c r="Z29" s="8">
        <f t="shared" si="6"/>
        <v>0</v>
      </c>
      <c r="AA29" s="88"/>
      <c r="AB29" s="8">
        <f t="shared" si="7"/>
        <v>0</v>
      </c>
      <c r="AC29" s="88"/>
      <c r="AD29" s="8">
        <f t="shared" si="8"/>
        <v>0</v>
      </c>
      <c r="AE29" s="88"/>
      <c r="AF29" s="8">
        <f t="shared" si="9"/>
        <v>0</v>
      </c>
      <c r="AG29" s="88"/>
      <c r="AH29" s="8">
        <f t="shared" si="10"/>
        <v>0</v>
      </c>
      <c r="AI29" s="88"/>
      <c r="AJ29" s="8">
        <f t="shared" si="11"/>
        <v>0</v>
      </c>
      <c r="AK29" s="88"/>
      <c r="AL29" s="8">
        <f t="shared" si="12"/>
        <v>0</v>
      </c>
    </row>
    <row r="30" spans="1:38" s="138" customFormat="1" ht="24" customHeight="1">
      <c r="A30" s="179">
        <v>15</v>
      </c>
      <c r="B30" s="281"/>
      <c r="C30" s="282"/>
      <c r="D30" s="216"/>
      <c r="E30" s="217"/>
      <c r="F30" s="231"/>
      <c r="G30" s="232"/>
      <c r="H30" s="1">
        <f t="shared" si="0"/>
        <v>0</v>
      </c>
      <c r="I30" s="89"/>
      <c r="J30" s="72">
        <f t="shared" si="13"/>
        <v>0</v>
      </c>
      <c r="K30" s="89"/>
      <c r="L30" s="72">
        <f t="shared" si="14"/>
        <v>0</v>
      </c>
      <c r="M30" s="89"/>
      <c r="N30" s="72">
        <f t="shared" si="1"/>
        <v>0</v>
      </c>
      <c r="O30" s="89"/>
      <c r="P30" s="72">
        <f t="shared" si="15"/>
        <v>0</v>
      </c>
      <c r="Q30" s="89"/>
      <c r="R30" s="72">
        <f t="shared" si="2"/>
        <v>0</v>
      </c>
      <c r="S30" s="89"/>
      <c r="T30" s="72">
        <f t="shared" si="3"/>
        <v>0</v>
      </c>
      <c r="U30" s="89"/>
      <c r="V30" s="72">
        <f t="shared" si="4"/>
        <v>0</v>
      </c>
      <c r="W30" s="89"/>
      <c r="X30" s="72">
        <f t="shared" si="5"/>
        <v>0</v>
      </c>
      <c r="Y30" s="89"/>
      <c r="Z30" s="72">
        <f t="shared" si="6"/>
        <v>0</v>
      </c>
      <c r="AA30" s="89"/>
      <c r="AB30" s="72">
        <f t="shared" si="7"/>
        <v>0</v>
      </c>
      <c r="AC30" s="89"/>
      <c r="AD30" s="72">
        <f t="shared" si="8"/>
        <v>0</v>
      </c>
      <c r="AE30" s="89"/>
      <c r="AF30" s="72">
        <f t="shared" si="9"/>
        <v>0</v>
      </c>
      <c r="AG30" s="89"/>
      <c r="AH30" s="72">
        <f t="shared" si="10"/>
        <v>0</v>
      </c>
      <c r="AI30" s="89"/>
      <c r="AJ30" s="72">
        <f t="shared" si="11"/>
        <v>0</v>
      </c>
      <c r="AK30" s="89"/>
      <c r="AL30" s="72">
        <f t="shared" si="12"/>
        <v>0</v>
      </c>
    </row>
    <row r="31" spans="1:38" s="138" customFormat="1" ht="24" hidden="1" customHeight="1">
      <c r="A31" s="179">
        <v>16</v>
      </c>
      <c r="B31" s="294"/>
      <c r="C31" s="295"/>
      <c r="D31" s="224"/>
      <c r="E31" s="221"/>
      <c r="F31" s="222"/>
      <c r="G31" s="223"/>
      <c r="H31" s="71">
        <f t="shared" si="0"/>
        <v>0</v>
      </c>
      <c r="I31" s="89"/>
      <c r="J31" s="72">
        <f t="shared" si="13"/>
        <v>0</v>
      </c>
      <c r="K31" s="89"/>
      <c r="L31" s="72">
        <f t="shared" si="14"/>
        <v>0</v>
      </c>
      <c r="M31" s="89"/>
      <c r="N31" s="72">
        <f t="shared" si="1"/>
        <v>0</v>
      </c>
      <c r="O31" s="89"/>
      <c r="P31" s="72">
        <f t="shared" si="15"/>
        <v>0</v>
      </c>
      <c r="Q31" s="89"/>
      <c r="R31" s="72">
        <f t="shared" si="2"/>
        <v>0</v>
      </c>
      <c r="S31" s="89"/>
      <c r="T31" s="72">
        <f t="shared" si="3"/>
        <v>0</v>
      </c>
      <c r="U31" s="89"/>
      <c r="V31" s="72">
        <f t="shared" si="4"/>
        <v>0</v>
      </c>
      <c r="W31" s="89"/>
      <c r="X31" s="72">
        <f t="shared" si="5"/>
        <v>0</v>
      </c>
      <c r="Y31" s="89"/>
      <c r="Z31" s="72">
        <f t="shared" si="6"/>
        <v>0</v>
      </c>
      <c r="AA31" s="89"/>
      <c r="AB31" s="72">
        <f t="shared" si="7"/>
        <v>0</v>
      </c>
      <c r="AC31" s="89"/>
      <c r="AD31" s="72">
        <f t="shared" si="8"/>
        <v>0</v>
      </c>
      <c r="AE31" s="89"/>
      <c r="AF31" s="72">
        <f t="shared" si="9"/>
        <v>0</v>
      </c>
      <c r="AG31" s="89"/>
      <c r="AH31" s="72">
        <f t="shared" si="10"/>
        <v>0</v>
      </c>
      <c r="AI31" s="89"/>
      <c r="AJ31" s="72">
        <f t="shared" si="11"/>
        <v>0</v>
      </c>
      <c r="AK31" s="89"/>
      <c r="AL31" s="72">
        <f t="shared" si="12"/>
        <v>0</v>
      </c>
    </row>
    <row r="32" spans="1:38" s="138" customFormat="1" ht="24" hidden="1" customHeight="1">
      <c r="A32" s="179">
        <v>17</v>
      </c>
      <c r="B32" s="294"/>
      <c r="C32" s="295"/>
      <c r="D32" s="224"/>
      <c r="E32" s="221"/>
      <c r="F32" s="222"/>
      <c r="G32" s="223"/>
      <c r="H32" s="71">
        <f t="shared" si="0"/>
        <v>0</v>
      </c>
      <c r="I32" s="89"/>
      <c r="J32" s="72">
        <f t="shared" si="13"/>
        <v>0</v>
      </c>
      <c r="K32" s="89"/>
      <c r="L32" s="72">
        <f t="shared" si="14"/>
        <v>0</v>
      </c>
      <c r="M32" s="89"/>
      <c r="N32" s="72">
        <f t="shared" si="1"/>
        <v>0</v>
      </c>
      <c r="O32" s="89"/>
      <c r="P32" s="72">
        <f t="shared" si="15"/>
        <v>0</v>
      </c>
      <c r="Q32" s="89"/>
      <c r="R32" s="72">
        <f t="shared" si="2"/>
        <v>0</v>
      </c>
      <c r="S32" s="89"/>
      <c r="T32" s="72">
        <f t="shared" si="3"/>
        <v>0</v>
      </c>
      <c r="U32" s="89"/>
      <c r="V32" s="72">
        <f t="shared" si="4"/>
        <v>0</v>
      </c>
      <c r="W32" s="89"/>
      <c r="X32" s="72">
        <f t="shared" si="5"/>
        <v>0</v>
      </c>
      <c r="Y32" s="89"/>
      <c r="Z32" s="72">
        <f t="shared" si="6"/>
        <v>0</v>
      </c>
      <c r="AA32" s="89"/>
      <c r="AB32" s="72">
        <f t="shared" si="7"/>
        <v>0</v>
      </c>
      <c r="AC32" s="89"/>
      <c r="AD32" s="72">
        <f t="shared" si="8"/>
        <v>0</v>
      </c>
      <c r="AE32" s="89"/>
      <c r="AF32" s="72">
        <f t="shared" si="9"/>
        <v>0</v>
      </c>
      <c r="AG32" s="89"/>
      <c r="AH32" s="72">
        <f t="shared" si="10"/>
        <v>0</v>
      </c>
      <c r="AI32" s="89"/>
      <c r="AJ32" s="72">
        <f t="shared" si="11"/>
        <v>0</v>
      </c>
      <c r="AK32" s="89"/>
      <c r="AL32" s="72">
        <f t="shared" si="12"/>
        <v>0</v>
      </c>
    </row>
    <row r="33" spans="1:38" s="138" customFormat="1" ht="24" hidden="1" customHeight="1">
      <c r="A33" s="179">
        <v>18</v>
      </c>
      <c r="B33" s="294"/>
      <c r="C33" s="295"/>
      <c r="D33" s="224"/>
      <c r="E33" s="221"/>
      <c r="F33" s="222"/>
      <c r="G33" s="223"/>
      <c r="H33" s="71">
        <f t="shared" si="0"/>
        <v>0</v>
      </c>
      <c r="I33" s="89"/>
      <c r="J33" s="72">
        <f t="shared" si="13"/>
        <v>0</v>
      </c>
      <c r="K33" s="89"/>
      <c r="L33" s="72">
        <f t="shared" si="14"/>
        <v>0</v>
      </c>
      <c r="M33" s="89"/>
      <c r="N33" s="72">
        <f t="shared" si="1"/>
        <v>0</v>
      </c>
      <c r="O33" s="89"/>
      <c r="P33" s="72">
        <f t="shared" si="15"/>
        <v>0</v>
      </c>
      <c r="Q33" s="89"/>
      <c r="R33" s="72">
        <f t="shared" si="2"/>
        <v>0</v>
      </c>
      <c r="S33" s="89"/>
      <c r="T33" s="72">
        <f t="shared" si="3"/>
        <v>0</v>
      </c>
      <c r="U33" s="89"/>
      <c r="V33" s="72">
        <f t="shared" si="4"/>
        <v>0</v>
      </c>
      <c r="W33" s="89"/>
      <c r="X33" s="72">
        <f t="shared" si="5"/>
        <v>0</v>
      </c>
      <c r="Y33" s="89"/>
      <c r="Z33" s="72">
        <f t="shared" si="6"/>
        <v>0</v>
      </c>
      <c r="AA33" s="89"/>
      <c r="AB33" s="72">
        <f t="shared" si="7"/>
        <v>0</v>
      </c>
      <c r="AC33" s="89"/>
      <c r="AD33" s="72">
        <f t="shared" si="8"/>
        <v>0</v>
      </c>
      <c r="AE33" s="89"/>
      <c r="AF33" s="72">
        <f t="shared" si="9"/>
        <v>0</v>
      </c>
      <c r="AG33" s="89"/>
      <c r="AH33" s="72">
        <f t="shared" si="10"/>
        <v>0</v>
      </c>
      <c r="AI33" s="89"/>
      <c r="AJ33" s="72">
        <f t="shared" si="11"/>
        <v>0</v>
      </c>
      <c r="AK33" s="89"/>
      <c r="AL33" s="72">
        <f t="shared" si="12"/>
        <v>0</v>
      </c>
    </row>
    <row r="34" spans="1:38" s="138" customFormat="1" ht="24" hidden="1" customHeight="1">
      <c r="A34" s="179">
        <v>19</v>
      </c>
      <c r="B34" s="294"/>
      <c r="C34" s="295"/>
      <c r="D34" s="224"/>
      <c r="E34" s="221"/>
      <c r="F34" s="222"/>
      <c r="G34" s="223"/>
      <c r="H34" s="71">
        <f t="shared" si="0"/>
        <v>0</v>
      </c>
      <c r="I34" s="89"/>
      <c r="J34" s="72">
        <f t="shared" si="13"/>
        <v>0</v>
      </c>
      <c r="K34" s="89"/>
      <c r="L34" s="72">
        <f t="shared" si="14"/>
        <v>0</v>
      </c>
      <c r="M34" s="89"/>
      <c r="N34" s="72">
        <f t="shared" si="1"/>
        <v>0</v>
      </c>
      <c r="O34" s="89"/>
      <c r="P34" s="72">
        <f t="shared" si="15"/>
        <v>0</v>
      </c>
      <c r="Q34" s="89"/>
      <c r="R34" s="72">
        <f t="shared" si="2"/>
        <v>0</v>
      </c>
      <c r="S34" s="89"/>
      <c r="T34" s="72">
        <f t="shared" si="3"/>
        <v>0</v>
      </c>
      <c r="U34" s="89"/>
      <c r="V34" s="72">
        <f t="shared" si="4"/>
        <v>0</v>
      </c>
      <c r="W34" s="89"/>
      <c r="X34" s="72">
        <f t="shared" si="5"/>
        <v>0</v>
      </c>
      <c r="Y34" s="89"/>
      <c r="Z34" s="72">
        <f t="shared" si="6"/>
        <v>0</v>
      </c>
      <c r="AA34" s="89"/>
      <c r="AB34" s="72">
        <f t="shared" si="7"/>
        <v>0</v>
      </c>
      <c r="AC34" s="89"/>
      <c r="AD34" s="72">
        <f t="shared" si="8"/>
        <v>0</v>
      </c>
      <c r="AE34" s="89"/>
      <c r="AF34" s="72">
        <f t="shared" si="9"/>
        <v>0</v>
      </c>
      <c r="AG34" s="89"/>
      <c r="AH34" s="72">
        <f t="shared" si="10"/>
        <v>0</v>
      </c>
      <c r="AI34" s="89"/>
      <c r="AJ34" s="72">
        <f t="shared" si="11"/>
        <v>0</v>
      </c>
      <c r="AK34" s="89"/>
      <c r="AL34" s="72">
        <f t="shared" si="12"/>
        <v>0</v>
      </c>
    </row>
    <row r="35" spans="1:38" s="138" customFormat="1" ht="24" hidden="1" customHeight="1">
      <c r="A35" s="179">
        <v>20</v>
      </c>
      <c r="B35" s="294"/>
      <c r="C35" s="295"/>
      <c r="D35" s="224"/>
      <c r="E35" s="221"/>
      <c r="F35" s="222"/>
      <c r="G35" s="223"/>
      <c r="H35" s="71">
        <f t="shared" si="0"/>
        <v>0</v>
      </c>
      <c r="I35" s="89"/>
      <c r="J35" s="72">
        <f t="shared" si="13"/>
        <v>0</v>
      </c>
      <c r="K35" s="89"/>
      <c r="L35" s="72">
        <f t="shared" si="14"/>
        <v>0</v>
      </c>
      <c r="M35" s="89"/>
      <c r="N35" s="72">
        <f t="shared" si="1"/>
        <v>0</v>
      </c>
      <c r="O35" s="89"/>
      <c r="P35" s="72">
        <f t="shared" si="15"/>
        <v>0</v>
      </c>
      <c r="Q35" s="89"/>
      <c r="R35" s="72">
        <f t="shared" si="2"/>
        <v>0</v>
      </c>
      <c r="S35" s="89"/>
      <c r="T35" s="72">
        <f t="shared" si="3"/>
        <v>0</v>
      </c>
      <c r="U35" s="89"/>
      <c r="V35" s="72">
        <f t="shared" si="4"/>
        <v>0</v>
      </c>
      <c r="W35" s="89"/>
      <c r="X35" s="72">
        <f t="shared" si="5"/>
        <v>0</v>
      </c>
      <c r="Y35" s="89"/>
      <c r="Z35" s="72">
        <f t="shared" si="6"/>
        <v>0</v>
      </c>
      <c r="AA35" s="89"/>
      <c r="AB35" s="72">
        <f t="shared" si="7"/>
        <v>0</v>
      </c>
      <c r="AC35" s="89"/>
      <c r="AD35" s="72">
        <f t="shared" si="8"/>
        <v>0</v>
      </c>
      <c r="AE35" s="89"/>
      <c r="AF35" s="72">
        <f t="shared" si="9"/>
        <v>0</v>
      </c>
      <c r="AG35" s="89"/>
      <c r="AH35" s="72">
        <f t="shared" si="10"/>
        <v>0</v>
      </c>
      <c r="AI35" s="89"/>
      <c r="AJ35" s="72">
        <f t="shared" si="11"/>
        <v>0</v>
      </c>
      <c r="AK35" s="89"/>
      <c r="AL35" s="72">
        <f t="shared" si="12"/>
        <v>0</v>
      </c>
    </row>
    <row r="36" spans="1:38" s="138" customFormat="1" ht="24" hidden="1" customHeight="1">
      <c r="A36" s="179">
        <v>21</v>
      </c>
      <c r="B36" s="294"/>
      <c r="C36" s="295"/>
      <c r="D36" s="224"/>
      <c r="E36" s="221"/>
      <c r="F36" s="222"/>
      <c r="G36" s="223"/>
      <c r="H36" s="71">
        <f t="shared" si="0"/>
        <v>0</v>
      </c>
      <c r="I36" s="89"/>
      <c r="J36" s="72">
        <f t="shared" si="13"/>
        <v>0</v>
      </c>
      <c r="K36" s="89"/>
      <c r="L36" s="72">
        <f t="shared" si="14"/>
        <v>0</v>
      </c>
      <c r="M36" s="89"/>
      <c r="N36" s="72">
        <f t="shared" si="1"/>
        <v>0</v>
      </c>
      <c r="O36" s="89"/>
      <c r="P36" s="72">
        <f t="shared" si="15"/>
        <v>0</v>
      </c>
      <c r="Q36" s="89"/>
      <c r="R36" s="72">
        <f t="shared" si="2"/>
        <v>0</v>
      </c>
      <c r="S36" s="89"/>
      <c r="T36" s="72">
        <f t="shared" si="3"/>
        <v>0</v>
      </c>
      <c r="U36" s="89"/>
      <c r="V36" s="72">
        <f t="shared" si="4"/>
        <v>0</v>
      </c>
      <c r="W36" s="89"/>
      <c r="X36" s="72">
        <f t="shared" si="5"/>
        <v>0</v>
      </c>
      <c r="Y36" s="89"/>
      <c r="Z36" s="72">
        <f t="shared" si="6"/>
        <v>0</v>
      </c>
      <c r="AA36" s="89"/>
      <c r="AB36" s="72">
        <f t="shared" si="7"/>
        <v>0</v>
      </c>
      <c r="AC36" s="89"/>
      <c r="AD36" s="72">
        <f t="shared" si="8"/>
        <v>0</v>
      </c>
      <c r="AE36" s="89"/>
      <c r="AF36" s="72">
        <f t="shared" si="9"/>
        <v>0</v>
      </c>
      <c r="AG36" s="89"/>
      <c r="AH36" s="72">
        <f t="shared" si="10"/>
        <v>0</v>
      </c>
      <c r="AI36" s="89"/>
      <c r="AJ36" s="72">
        <f t="shared" si="11"/>
        <v>0</v>
      </c>
      <c r="AK36" s="89"/>
      <c r="AL36" s="72">
        <f t="shared" si="12"/>
        <v>0</v>
      </c>
    </row>
    <row r="37" spans="1:38" s="138" customFormat="1" ht="24" hidden="1" customHeight="1">
      <c r="A37" s="179">
        <v>22</v>
      </c>
      <c r="B37" s="294"/>
      <c r="C37" s="295"/>
      <c r="D37" s="224"/>
      <c r="E37" s="221"/>
      <c r="F37" s="222"/>
      <c r="G37" s="223"/>
      <c r="H37" s="71">
        <f t="shared" si="0"/>
        <v>0</v>
      </c>
      <c r="I37" s="89"/>
      <c r="J37" s="72">
        <f t="shared" si="13"/>
        <v>0</v>
      </c>
      <c r="K37" s="89"/>
      <c r="L37" s="72">
        <f t="shared" si="14"/>
        <v>0</v>
      </c>
      <c r="M37" s="89"/>
      <c r="N37" s="72">
        <f t="shared" si="1"/>
        <v>0</v>
      </c>
      <c r="O37" s="89"/>
      <c r="P37" s="72">
        <f t="shared" si="15"/>
        <v>0</v>
      </c>
      <c r="Q37" s="89"/>
      <c r="R37" s="72">
        <f t="shared" si="2"/>
        <v>0</v>
      </c>
      <c r="S37" s="89"/>
      <c r="T37" s="72">
        <f t="shared" si="3"/>
        <v>0</v>
      </c>
      <c r="U37" s="89"/>
      <c r="V37" s="72">
        <f t="shared" si="4"/>
        <v>0</v>
      </c>
      <c r="W37" s="89"/>
      <c r="X37" s="72">
        <f t="shared" si="5"/>
        <v>0</v>
      </c>
      <c r="Y37" s="89"/>
      <c r="Z37" s="72">
        <f t="shared" si="6"/>
        <v>0</v>
      </c>
      <c r="AA37" s="89"/>
      <c r="AB37" s="72">
        <f t="shared" si="7"/>
        <v>0</v>
      </c>
      <c r="AC37" s="89"/>
      <c r="AD37" s="72">
        <f t="shared" si="8"/>
        <v>0</v>
      </c>
      <c r="AE37" s="89"/>
      <c r="AF37" s="72">
        <f t="shared" si="9"/>
        <v>0</v>
      </c>
      <c r="AG37" s="89"/>
      <c r="AH37" s="72">
        <f t="shared" si="10"/>
        <v>0</v>
      </c>
      <c r="AI37" s="89"/>
      <c r="AJ37" s="72">
        <f t="shared" si="11"/>
        <v>0</v>
      </c>
      <c r="AK37" s="89"/>
      <c r="AL37" s="72">
        <f t="shared" si="12"/>
        <v>0</v>
      </c>
    </row>
    <row r="38" spans="1:38" s="138" customFormat="1" ht="24" hidden="1" customHeight="1">
      <c r="A38" s="179">
        <v>23</v>
      </c>
      <c r="B38" s="294"/>
      <c r="C38" s="295"/>
      <c r="D38" s="224"/>
      <c r="E38" s="221"/>
      <c r="F38" s="222"/>
      <c r="G38" s="223"/>
      <c r="H38" s="71">
        <f t="shared" si="0"/>
        <v>0</v>
      </c>
      <c r="I38" s="89"/>
      <c r="J38" s="72">
        <f t="shared" si="13"/>
        <v>0</v>
      </c>
      <c r="K38" s="89"/>
      <c r="L38" s="72">
        <f t="shared" si="14"/>
        <v>0</v>
      </c>
      <c r="M38" s="89"/>
      <c r="N38" s="72">
        <f t="shared" si="1"/>
        <v>0</v>
      </c>
      <c r="O38" s="89"/>
      <c r="P38" s="72">
        <f t="shared" si="15"/>
        <v>0</v>
      </c>
      <c r="Q38" s="89"/>
      <c r="R38" s="72">
        <f t="shared" si="2"/>
        <v>0</v>
      </c>
      <c r="S38" s="89"/>
      <c r="T38" s="72">
        <f t="shared" si="3"/>
        <v>0</v>
      </c>
      <c r="U38" s="89"/>
      <c r="V38" s="72">
        <f t="shared" si="4"/>
        <v>0</v>
      </c>
      <c r="W38" s="89"/>
      <c r="X38" s="72">
        <f t="shared" si="5"/>
        <v>0</v>
      </c>
      <c r="Y38" s="89"/>
      <c r="Z38" s="72">
        <f t="shared" si="6"/>
        <v>0</v>
      </c>
      <c r="AA38" s="89"/>
      <c r="AB38" s="72">
        <f t="shared" si="7"/>
        <v>0</v>
      </c>
      <c r="AC38" s="89"/>
      <c r="AD38" s="72">
        <f t="shared" si="8"/>
        <v>0</v>
      </c>
      <c r="AE38" s="89"/>
      <c r="AF38" s="72">
        <f t="shared" si="9"/>
        <v>0</v>
      </c>
      <c r="AG38" s="89"/>
      <c r="AH38" s="72">
        <f t="shared" si="10"/>
        <v>0</v>
      </c>
      <c r="AI38" s="89"/>
      <c r="AJ38" s="72">
        <f t="shared" si="11"/>
        <v>0</v>
      </c>
      <c r="AK38" s="89"/>
      <c r="AL38" s="72">
        <f t="shared" si="12"/>
        <v>0</v>
      </c>
    </row>
    <row r="39" spans="1:38" s="138" customFormat="1" ht="24" hidden="1" customHeight="1">
      <c r="A39" s="179">
        <v>24</v>
      </c>
      <c r="B39" s="294"/>
      <c r="C39" s="295"/>
      <c r="D39" s="224"/>
      <c r="E39" s="221"/>
      <c r="F39" s="222"/>
      <c r="G39" s="223"/>
      <c r="H39" s="71">
        <f t="shared" si="0"/>
        <v>0</v>
      </c>
      <c r="I39" s="89"/>
      <c r="J39" s="72">
        <f t="shared" si="13"/>
        <v>0</v>
      </c>
      <c r="K39" s="89"/>
      <c r="L39" s="72">
        <f t="shared" si="14"/>
        <v>0</v>
      </c>
      <c r="M39" s="89"/>
      <c r="N39" s="72">
        <f t="shared" si="1"/>
        <v>0</v>
      </c>
      <c r="O39" s="89"/>
      <c r="P39" s="72">
        <f t="shared" si="15"/>
        <v>0</v>
      </c>
      <c r="Q39" s="89"/>
      <c r="R39" s="72">
        <f t="shared" si="2"/>
        <v>0</v>
      </c>
      <c r="S39" s="89"/>
      <c r="T39" s="72">
        <f t="shared" si="3"/>
        <v>0</v>
      </c>
      <c r="U39" s="89"/>
      <c r="V39" s="72">
        <f t="shared" si="4"/>
        <v>0</v>
      </c>
      <c r="W39" s="89"/>
      <c r="X39" s="72">
        <f t="shared" si="5"/>
        <v>0</v>
      </c>
      <c r="Y39" s="89"/>
      <c r="Z39" s="72">
        <f t="shared" si="6"/>
        <v>0</v>
      </c>
      <c r="AA39" s="89"/>
      <c r="AB39" s="72">
        <f t="shared" si="7"/>
        <v>0</v>
      </c>
      <c r="AC39" s="89"/>
      <c r="AD39" s="72">
        <f t="shared" si="8"/>
        <v>0</v>
      </c>
      <c r="AE39" s="89"/>
      <c r="AF39" s="72">
        <f t="shared" si="9"/>
        <v>0</v>
      </c>
      <c r="AG39" s="89"/>
      <c r="AH39" s="72">
        <f t="shared" si="10"/>
        <v>0</v>
      </c>
      <c r="AI39" s="89"/>
      <c r="AJ39" s="72">
        <f t="shared" si="11"/>
        <v>0</v>
      </c>
      <c r="AK39" s="89"/>
      <c r="AL39" s="72">
        <f t="shared" si="12"/>
        <v>0</v>
      </c>
    </row>
    <row r="40" spans="1:38" s="138" customFormat="1" ht="24" hidden="1" customHeight="1">
      <c r="A40" s="179">
        <v>25</v>
      </c>
      <c r="B40" s="294"/>
      <c r="C40" s="295"/>
      <c r="D40" s="224"/>
      <c r="E40" s="221"/>
      <c r="F40" s="222"/>
      <c r="G40" s="223"/>
      <c r="H40" s="71">
        <f t="shared" si="0"/>
        <v>0</v>
      </c>
      <c r="I40" s="89"/>
      <c r="J40" s="72">
        <f t="shared" si="13"/>
        <v>0</v>
      </c>
      <c r="K40" s="89"/>
      <c r="L40" s="72">
        <f t="shared" si="14"/>
        <v>0</v>
      </c>
      <c r="M40" s="89"/>
      <c r="N40" s="72">
        <f t="shared" si="1"/>
        <v>0</v>
      </c>
      <c r="O40" s="89"/>
      <c r="P40" s="72">
        <f t="shared" si="15"/>
        <v>0</v>
      </c>
      <c r="Q40" s="89"/>
      <c r="R40" s="72">
        <f t="shared" si="2"/>
        <v>0</v>
      </c>
      <c r="S40" s="89"/>
      <c r="T40" s="72">
        <f t="shared" si="3"/>
        <v>0</v>
      </c>
      <c r="U40" s="89"/>
      <c r="V40" s="72">
        <f t="shared" si="4"/>
        <v>0</v>
      </c>
      <c r="W40" s="89"/>
      <c r="X40" s="72">
        <f t="shared" si="5"/>
        <v>0</v>
      </c>
      <c r="Y40" s="89"/>
      <c r="Z40" s="72">
        <f t="shared" si="6"/>
        <v>0</v>
      </c>
      <c r="AA40" s="89"/>
      <c r="AB40" s="72">
        <f t="shared" si="7"/>
        <v>0</v>
      </c>
      <c r="AC40" s="89"/>
      <c r="AD40" s="72">
        <f t="shared" si="8"/>
        <v>0</v>
      </c>
      <c r="AE40" s="89"/>
      <c r="AF40" s="72">
        <f t="shared" si="9"/>
        <v>0</v>
      </c>
      <c r="AG40" s="89"/>
      <c r="AH40" s="72">
        <f t="shared" si="10"/>
        <v>0</v>
      </c>
      <c r="AI40" s="89"/>
      <c r="AJ40" s="72">
        <f t="shared" si="11"/>
        <v>0</v>
      </c>
      <c r="AK40" s="89"/>
      <c r="AL40" s="72">
        <f t="shared" si="12"/>
        <v>0</v>
      </c>
    </row>
    <row r="41" spans="1:38" s="138" customFormat="1" ht="24" hidden="1" customHeight="1">
      <c r="A41" s="179">
        <v>26</v>
      </c>
      <c r="B41" s="294"/>
      <c r="C41" s="295"/>
      <c r="D41" s="224"/>
      <c r="E41" s="221"/>
      <c r="F41" s="222"/>
      <c r="G41" s="223"/>
      <c r="H41" s="71">
        <f t="shared" si="0"/>
        <v>0</v>
      </c>
      <c r="I41" s="89"/>
      <c r="J41" s="72">
        <f t="shared" si="13"/>
        <v>0</v>
      </c>
      <c r="K41" s="89"/>
      <c r="L41" s="72">
        <f t="shared" si="14"/>
        <v>0</v>
      </c>
      <c r="M41" s="89"/>
      <c r="N41" s="72">
        <f t="shared" si="1"/>
        <v>0</v>
      </c>
      <c r="O41" s="89"/>
      <c r="P41" s="72">
        <f t="shared" si="15"/>
        <v>0</v>
      </c>
      <c r="Q41" s="89"/>
      <c r="R41" s="72">
        <f t="shared" si="2"/>
        <v>0</v>
      </c>
      <c r="S41" s="89"/>
      <c r="T41" s="72">
        <f t="shared" si="3"/>
        <v>0</v>
      </c>
      <c r="U41" s="89"/>
      <c r="V41" s="72">
        <f t="shared" si="4"/>
        <v>0</v>
      </c>
      <c r="W41" s="89"/>
      <c r="X41" s="72">
        <f t="shared" si="5"/>
        <v>0</v>
      </c>
      <c r="Y41" s="89"/>
      <c r="Z41" s="72">
        <f t="shared" si="6"/>
        <v>0</v>
      </c>
      <c r="AA41" s="89"/>
      <c r="AB41" s="72">
        <f t="shared" si="7"/>
        <v>0</v>
      </c>
      <c r="AC41" s="89"/>
      <c r="AD41" s="72">
        <f t="shared" si="8"/>
        <v>0</v>
      </c>
      <c r="AE41" s="89"/>
      <c r="AF41" s="72">
        <f t="shared" si="9"/>
        <v>0</v>
      </c>
      <c r="AG41" s="89"/>
      <c r="AH41" s="72">
        <f t="shared" si="10"/>
        <v>0</v>
      </c>
      <c r="AI41" s="89"/>
      <c r="AJ41" s="72">
        <f t="shared" si="11"/>
        <v>0</v>
      </c>
      <c r="AK41" s="89"/>
      <c r="AL41" s="72">
        <f t="shared" si="12"/>
        <v>0</v>
      </c>
    </row>
    <row r="42" spans="1:38" s="138" customFormat="1" ht="24" hidden="1" customHeight="1">
      <c r="A42" s="179">
        <v>27</v>
      </c>
      <c r="B42" s="294"/>
      <c r="C42" s="295"/>
      <c r="D42" s="224"/>
      <c r="E42" s="221"/>
      <c r="F42" s="222"/>
      <c r="G42" s="223"/>
      <c r="H42" s="71">
        <f t="shared" si="0"/>
        <v>0</v>
      </c>
      <c r="I42" s="89"/>
      <c r="J42" s="72">
        <f t="shared" si="13"/>
        <v>0</v>
      </c>
      <c r="K42" s="89"/>
      <c r="L42" s="72">
        <f t="shared" si="14"/>
        <v>0</v>
      </c>
      <c r="M42" s="89"/>
      <c r="N42" s="72">
        <f t="shared" si="1"/>
        <v>0</v>
      </c>
      <c r="O42" s="89"/>
      <c r="P42" s="72">
        <f t="shared" si="15"/>
        <v>0</v>
      </c>
      <c r="Q42" s="89"/>
      <c r="R42" s="72">
        <f t="shared" si="2"/>
        <v>0</v>
      </c>
      <c r="S42" s="89"/>
      <c r="T42" s="72">
        <f t="shared" si="3"/>
        <v>0</v>
      </c>
      <c r="U42" s="89"/>
      <c r="V42" s="72">
        <f t="shared" si="4"/>
        <v>0</v>
      </c>
      <c r="W42" s="89"/>
      <c r="X42" s="72">
        <f t="shared" si="5"/>
        <v>0</v>
      </c>
      <c r="Y42" s="89"/>
      <c r="Z42" s="72">
        <f t="shared" si="6"/>
        <v>0</v>
      </c>
      <c r="AA42" s="89"/>
      <c r="AB42" s="72">
        <f t="shared" si="7"/>
        <v>0</v>
      </c>
      <c r="AC42" s="89"/>
      <c r="AD42" s="72">
        <f t="shared" si="8"/>
        <v>0</v>
      </c>
      <c r="AE42" s="89"/>
      <c r="AF42" s="72">
        <f t="shared" si="9"/>
        <v>0</v>
      </c>
      <c r="AG42" s="89"/>
      <c r="AH42" s="72">
        <f t="shared" si="10"/>
        <v>0</v>
      </c>
      <c r="AI42" s="89"/>
      <c r="AJ42" s="72">
        <f t="shared" si="11"/>
        <v>0</v>
      </c>
      <c r="AK42" s="89"/>
      <c r="AL42" s="72">
        <f t="shared" si="12"/>
        <v>0</v>
      </c>
    </row>
    <row r="43" spans="1:38" s="138" customFormat="1" ht="24" hidden="1" customHeight="1">
      <c r="A43" s="179">
        <v>28</v>
      </c>
      <c r="B43" s="294"/>
      <c r="C43" s="295"/>
      <c r="D43" s="224"/>
      <c r="E43" s="221"/>
      <c r="F43" s="222"/>
      <c r="G43" s="223"/>
      <c r="H43" s="71">
        <f t="shared" si="0"/>
        <v>0</v>
      </c>
      <c r="I43" s="89"/>
      <c r="J43" s="72">
        <f t="shared" si="13"/>
        <v>0</v>
      </c>
      <c r="K43" s="89"/>
      <c r="L43" s="72">
        <f t="shared" si="14"/>
        <v>0</v>
      </c>
      <c r="M43" s="89"/>
      <c r="N43" s="72">
        <f t="shared" si="1"/>
        <v>0</v>
      </c>
      <c r="O43" s="89"/>
      <c r="P43" s="72">
        <f t="shared" si="15"/>
        <v>0</v>
      </c>
      <c r="Q43" s="89"/>
      <c r="R43" s="72">
        <f t="shared" si="2"/>
        <v>0</v>
      </c>
      <c r="S43" s="89"/>
      <c r="T43" s="72">
        <f t="shared" si="3"/>
        <v>0</v>
      </c>
      <c r="U43" s="89"/>
      <c r="V43" s="72">
        <f t="shared" si="4"/>
        <v>0</v>
      </c>
      <c r="W43" s="89"/>
      <c r="X43" s="72">
        <f t="shared" si="5"/>
        <v>0</v>
      </c>
      <c r="Y43" s="89"/>
      <c r="Z43" s="72">
        <f t="shared" si="6"/>
        <v>0</v>
      </c>
      <c r="AA43" s="89"/>
      <c r="AB43" s="72">
        <f t="shared" si="7"/>
        <v>0</v>
      </c>
      <c r="AC43" s="89"/>
      <c r="AD43" s="72">
        <f t="shared" si="8"/>
        <v>0</v>
      </c>
      <c r="AE43" s="89"/>
      <c r="AF43" s="72">
        <f t="shared" si="9"/>
        <v>0</v>
      </c>
      <c r="AG43" s="89"/>
      <c r="AH43" s="72">
        <f t="shared" si="10"/>
        <v>0</v>
      </c>
      <c r="AI43" s="89"/>
      <c r="AJ43" s="72">
        <f t="shared" si="11"/>
        <v>0</v>
      </c>
      <c r="AK43" s="89"/>
      <c r="AL43" s="72">
        <f t="shared" si="12"/>
        <v>0</v>
      </c>
    </row>
    <row r="44" spans="1:38" s="138" customFormat="1" ht="24" hidden="1" customHeight="1">
      <c r="A44" s="179">
        <v>29</v>
      </c>
      <c r="B44" s="294"/>
      <c r="C44" s="295"/>
      <c r="D44" s="224"/>
      <c r="E44" s="221"/>
      <c r="F44" s="222"/>
      <c r="G44" s="223"/>
      <c r="H44" s="71">
        <f t="shared" si="0"/>
        <v>0</v>
      </c>
      <c r="I44" s="89"/>
      <c r="J44" s="72">
        <f t="shared" si="13"/>
        <v>0</v>
      </c>
      <c r="K44" s="89"/>
      <c r="L44" s="72">
        <f t="shared" si="14"/>
        <v>0</v>
      </c>
      <c r="M44" s="89"/>
      <c r="N44" s="72">
        <f t="shared" si="1"/>
        <v>0</v>
      </c>
      <c r="O44" s="89"/>
      <c r="P44" s="72">
        <f t="shared" si="15"/>
        <v>0</v>
      </c>
      <c r="Q44" s="89"/>
      <c r="R44" s="72">
        <f t="shared" si="2"/>
        <v>0</v>
      </c>
      <c r="S44" s="89"/>
      <c r="T44" s="72">
        <f t="shared" si="3"/>
        <v>0</v>
      </c>
      <c r="U44" s="89"/>
      <c r="V44" s="72">
        <f t="shared" si="4"/>
        <v>0</v>
      </c>
      <c r="W44" s="89"/>
      <c r="X44" s="72">
        <f t="shared" si="5"/>
        <v>0</v>
      </c>
      <c r="Y44" s="89"/>
      <c r="Z44" s="72">
        <f t="shared" si="6"/>
        <v>0</v>
      </c>
      <c r="AA44" s="89"/>
      <c r="AB44" s="72">
        <f t="shared" si="7"/>
        <v>0</v>
      </c>
      <c r="AC44" s="89"/>
      <c r="AD44" s="72">
        <f t="shared" si="8"/>
        <v>0</v>
      </c>
      <c r="AE44" s="89"/>
      <c r="AF44" s="72">
        <f t="shared" si="9"/>
        <v>0</v>
      </c>
      <c r="AG44" s="89"/>
      <c r="AH44" s="72">
        <f t="shared" si="10"/>
        <v>0</v>
      </c>
      <c r="AI44" s="89"/>
      <c r="AJ44" s="72">
        <f t="shared" si="11"/>
        <v>0</v>
      </c>
      <c r="AK44" s="89"/>
      <c r="AL44" s="72">
        <f t="shared" si="12"/>
        <v>0</v>
      </c>
    </row>
    <row r="45" spans="1:38" s="138" customFormat="1" ht="24" hidden="1" customHeight="1">
      <c r="A45" s="179">
        <v>30</v>
      </c>
      <c r="B45" s="294"/>
      <c r="C45" s="295"/>
      <c r="D45" s="224"/>
      <c r="E45" s="221"/>
      <c r="F45" s="222"/>
      <c r="G45" s="223"/>
      <c r="H45" s="71">
        <f t="shared" si="0"/>
        <v>0</v>
      </c>
      <c r="I45" s="89"/>
      <c r="J45" s="72">
        <f t="shared" si="13"/>
        <v>0</v>
      </c>
      <c r="K45" s="89"/>
      <c r="L45" s="72">
        <f t="shared" si="14"/>
        <v>0</v>
      </c>
      <c r="M45" s="89"/>
      <c r="N45" s="72">
        <f t="shared" si="1"/>
        <v>0</v>
      </c>
      <c r="O45" s="89"/>
      <c r="P45" s="72">
        <f t="shared" si="15"/>
        <v>0</v>
      </c>
      <c r="Q45" s="89"/>
      <c r="R45" s="72">
        <f t="shared" si="2"/>
        <v>0</v>
      </c>
      <c r="S45" s="89"/>
      <c r="T45" s="72">
        <f t="shared" si="3"/>
        <v>0</v>
      </c>
      <c r="U45" s="89"/>
      <c r="V45" s="72">
        <f t="shared" si="4"/>
        <v>0</v>
      </c>
      <c r="W45" s="89"/>
      <c r="X45" s="72">
        <f t="shared" si="5"/>
        <v>0</v>
      </c>
      <c r="Y45" s="89"/>
      <c r="Z45" s="72">
        <f t="shared" si="6"/>
        <v>0</v>
      </c>
      <c r="AA45" s="89"/>
      <c r="AB45" s="72">
        <f t="shared" si="7"/>
        <v>0</v>
      </c>
      <c r="AC45" s="89"/>
      <c r="AD45" s="72">
        <f t="shared" si="8"/>
        <v>0</v>
      </c>
      <c r="AE45" s="89"/>
      <c r="AF45" s="72">
        <f t="shared" si="9"/>
        <v>0</v>
      </c>
      <c r="AG45" s="89"/>
      <c r="AH45" s="72">
        <f t="shared" si="10"/>
        <v>0</v>
      </c>
      <c r="AI45" s="89"/>
      <c r="AJ45" s="72">
        <f t="shared" si="11"/>
        <v>0</v>
      </c>
      <c r="AK45" s="89"/>
      <c r="AL45" s="72">
        <f t="shared" si="12"/>
        <v>0</v>
      </c>
    </row>
    <row r="46" spans="1:38" ht="24" hidden="1" customHeight="1">
      <c r="A46" s="179">
        <v>31</v>
      </c>
      <c r="B46" s="281"/>
      <c r="C46" s="282"/>
      <c r="D46" s="216"/>
      <c r="E46" s="217"/>
      <c r="F46" s="218"/>
      <c r="G46" s="219"/>
      <c r="H46" s="1">
        <f t="shared" si="0"/>
        <v>0</v>
      </c>
      <c r="I46" s="88"/>
      <c r="J46" s="8">
        <f t="shared" si="13"/>
        <v>0</v>
      </c>
      <c r="K46" s="88"/>
      <c r="L46" s="8">
        <f t="shared" si="14"/>
        <v>0</v>
      </c>
      <c r="M46" s="88"/>
      <c r="N46" s="8">
        <f t="shared" si="1"/>
        <v>0</v>
      </c>
      <c r="O46" s="88"/>
      <c r="P46" s="8">
        <f t="shared" si="15"/>
        <v>0</v>
      </c>
      <c r="Q46" s="88"/>
      <c r="R46" s="8">
        <f t="shared" si="2"/>
        <v>0</v>
      </c>
      <c r="S46" s="88"/>
      <c r="T46" s="8">
        <f t="shared" si="3"/>
        <v>0</v>
      </c>
      <c r="U46" s="88"/>
      <c r="V46" s="8">
        <f t="shared" si="4"/>
        <v>0</v>
      </c>
      <c r="W46" s="88"/>
      <c r="X46" s="8">
        <f t="shared" si="5"/>
        <v>0</v>
      </c>
      <c r="Y46" s="88"/>
      <c r="Z46" s="8">
        <f t="shared" si="6"/>
        <v>0</v>
      </c>
      <c r="AA46" s="88"/>
      <c r="AB46" s="8">
        <f t="shared" si="7"/>
        <v>0</v>
      </c>
      <c r="AC46" s="88"/>
      <c r="AD46" s="8">
        <f t="shared" si="8"/>
        <v>0</v>
      </c>
      <c r="AE46" s="88"/>
      <c r="AF46" s="8">
        <f t="shared" si="9"/>
        <v>0</v>
      </c>
      <c r="AG46" s="88"/>
      <c r="AH46" s="8">
        <f t="shared" si="10"/>
        <v>0</v>
      </c>
      <c r="AI46" s="88"/>
      <c r="AJ46" s="8">
        <f t="shared" si="11"/>
        <v>0</v>
      </c>
      <c r="AK46" s="88"/>
      <c r="AL46" s="8">
        <f t="shared" si="12"/>
        <v>0</v>
      </c>
    </row>
    <row r="47" spans="1:38" ht="24" hidden="1" customHeight="1">
      <c r="A47" s="179">
        <v>32</v>
      </c>
      <c r="B47" s="281"/>
      <c r="C47" s="282"/>
      <c r="D47" s="216"/>
      <c r="E47" s="217"/>
      <c r="F47" s="218"/>
      <c r="G47" s="219"/>
      <c r="H47" s="1">
        <f t="shared" si="0"/>
        <v>0</v>
      </c>
      <c r="I47" s="88"/>
      <c r="J47" s="8">
        <f t="shared" si="13"/>
        <v>0</v>
      </c>
      <c r="K47" s="88"/>
      <c r="L47" s="8">
        <f t="shared" si="14"/>
        <v>0</v>
      </c>
      <c r="M47" s="88"/>
      <c r="N47" s="8">
        <f t="shared" si="1"/>
        <v>0</v>
      </c>
      <c r="O47" s="88"/>
      <c r="P47" s="8">
        <f t="shared" si="15"/>
        <v>0</v>
      </c>
      <c r="Q47" s="88"/>
      <c r="R47" s="8">
        <f t="shared" si="2"/>
        <v>0</v>
      </c>
      <c r="S47" s="88"/>
      <c r="T47" s="8">
        <f t="shared" si="3"/>
        <v>0</v>
      </c>
      <c r="U47" s="88"/>
      <c r="V47" s="8">
        <f t="shared" si="4"/>
        <v>0</v>
      </c>
      <c r="W47" s="88"/>
      <c r="X47" s="8">
        <f t="shared" si="5"/>
        <v>0</v>
      </c>
      <c r="Y47" s="88"/>
      <c r="Z47" s="8">
        <f t="shared" si="6"/>
        <v>0</v>
      </c>
      <c r="AA47" s="88"/>
      <c r="AB47" s="8">
        <f t="shared" si="7"/>
        <v>0</v>
      </c>
      <c r="AC47" s="88"/>
      <c r="AD47" s="8">
        <f t="shared" si="8"/>
        <v>0</v>
      </c>
      <c r="AE47" s="88"/>
      <c r="AF47" s="8">
        <f t="shared" si="9"/>
        <v>0</v>
      </c>
      <c r="AG47" s="88"/>
      <c r="AH47" s="8">
        <f t="shared" si="10"/>
        <v>0</v>
      </c>
      <c r="AI47" s="88"/>
      <c r="AJ47" s="8">
        <f t="shared" si="11"/>
        <v>0</v>
      </c>
      <c r="AK47" s="88"/>
      <c r="AL47" s="8">
        <f t="shared" si="12"/>
        <v>0</v>
      </c>
    </row>
    <row r="48" spans="1:38" ht="24" hidden="1" customHeight="1">
      <c r="A48" s="179">
        <v>33</v>
      </c>
      <c r="B48" s="281"/>
      <c r="C48" s="282"/>
      <c r="D48" s="216"/>
      <c r="E48" s="217"/>
      <c r="F48" s="218"/>
      <c r="G48" s="219"/>
      <c r="H48" s="1">
        <f t="shared" si="0"/>
        <v>0</v>
      </c>
      <c r="I48" s="88"/>
      <c r="J48" s="8">
        <f t="shared" si="13"/>
        <v>0</v>
      </c>
      <c r="K48" s="88"/>
      <c r="L48" s="8">
        <f t="shared" si="14"/>
        <v>0</v>
      </c>
      <c r="M48" s="88"/>
      <c r="N48" s="8">
        <f t="shared" si="1"/>
        <v>0</v>
      </c>
      <c r="O48" s="88"/>
      <c r="P48" s="8">
        <f t="shared" si="15"/>
        <v>0</v>
      </c>
      <c r="Q48" s="88"/>
      <c r="R48" s="8">
        <f t="shared" si="2"/>
        <v>0</v>
      </c>
      <c r="S48" s="88"/>
      <c r="T48" s="8">
        <f t="shared" si="3"/>
        <v>0</v>
      </c>
      <c r="U48" s="88"/>
      <c r="V48" s="8">
        <f t="shared" si="4"/>
        <v>0</v>
      </c>
      <c r="W48" s="88"/>
      <c r="X48" s="8">
        <f t="shared" si="5"/>
        <v>0</v>
      </c>
      <c r="Y48" s="88"/>
      <c r="Z48" s="8">
        <f t="shared" si="6"/>
        <v>0</v>
      </c>
      <c r="AA48" s="88"/>
      <c r="AB48" s="8">
        <f t="shared" si="7"/>
        <v>0</v>
      </c>
      <c r="AC48" s="88"/>
      <c r="AD48" s="8">
        <f t="shared" si="8"/>
        <v>0</v>
      </c>
      <c r="AE48" s="88"/>
      <c r="AF48" s="8">
        <f t="shared" si="9"/>
        <v>0</v>
      </c>
      <c r="AG48" s="88"/>
      <c r="AH48" s="8">
        <f t="shared" si="10"/>
        <v>0</v>
      </c>
      <c r="AI48" s="88"/>
      <c r="AJ48" s="8">
        <f t="shared" si="11"/>
        <v>0</v>
      </c>
      <c r="AK48" s="88"/>
      <c r="AL48" s="8">
        <f t="shared" si="12"/>
        <v>0</v>
      </c>
    </row>
    <row r="49" spans="1:38" ht="24" hidden="1" customHeight="1">
      <c r="A49" s="179">
        <v>34</v>
      </c>
      <c r="B49" s="281"/>
      <c r="C49" s="282"/>
      <c r="D49" s="216"/>
      <c r="E49" s="217"/>
      <c r="F49" s="218"/>
      <c r="G49" s="219"/>
      <c r="H49" s="1">
        <f t="shared" si="0"/>
        <v>0</v>
      </c>
      <c r="I49" s="88"/>
      <c r="J49" s="8">
        <f t="shared" si="13"/>
        <v>0</v>
      </c>
      <c r="K49" s="88"/>
      <c r="L49" s="8">
        <f t="shared" si="14"/>
        <v>0</v>
      </c>
      <c r="M49" s="88"/>
      <c r="N49" s="8">
        <f t="shared" si="1"/>
        <v>0</v>
      </c>
      <c r="O49" s="88"/>
      <c r="P49" s="8">
        <f t="shared" si="15"/>
        <v>0</v>
      </c>
      <c r="Q49" s="88"/>
      <c r="R49" s="8">
        <f t="shared" si="2"/>
        <v>0</v>
      </c>
      <c r="S49" s="88"/>
      <c r="T49" s="8">
        <f t="shared" si="3"/>
        <v>0</v>
      </c>
      <c r="U49" s="88"/>
      <c r="V49" s="8">
        <f t="shared" si="4"/>
        <v>0</v>
      </c>
      <c r="W49" s="88"/>
      <c r="X49" s="8">
        <f t="shared" si="5"/>
        <v>0</v>
      </c>
      <c r="Y49" s="88"/>
      <c r="Z49" s="8">
        <f t="shared" si="6"/>
        <v>0</v>
      </c>
      <c r="AA49" s="88"/>
      <c r="AB49" s="8">
        <f t="shared" si="7"/>
        <v>0</v>
      </c>
      <c r="AC49" s="88"/>
      <c r="AD49" s="8">
        <f t="shared" si="8"/>
        <v>0</v>
      </c>
      <c r="AE49" s="88"/>
      <c r="AF49" s="8">
        <f t="shared" si="9"/>
        <v>0</v>
      </c>
      <c r="AG49" s="88"/>
      <c r="AH49" s="8">
        <f t="shared" si="10"/>
        <v>0</v>
      </c>
      <c r="AI49" s="88"/>
      <c r="AJ49" s="8">
        <f t="shared" si="11"/>
        <v>0</v>
      </c>
      <c r="AK49" s="88"/>
      <c r="AL49" s="8">
        <f t="shared" si="12"/>
        <v>0</v>
      </c>
    </row>
    <row r="50" spans="1:38" s="138" customFormat="1" ht="24" hidden="1" customHeight="1">
      <c r="A50" s="179">
        <v>35</v>
      </c>
      <c r="B50" s="294"/>
      <c r="C50" s="295"/>
      <c r="D50" s="220"/>
      <c r="E50" s="221"/>
      <c r="F50" s="222"/>
      <c r="G50" s="223"/>
      <c r="H50" s="71">
        <f t="shared" si="0"/>
        <v>0</v>
      </c>
      <c r="I50" s="89"/>
      <c r="J50" s="72">
        <f t="shared" si="13"/>
        <v>0</v>
      </c>
      <c r="K50" s="89"/>
      <c r="L50" s="72">
        <f t="shared" si="14"/>
        <v>0</v>
      </c>
      <c r="M50" s="89"/>
      <c r="N50" s="72">
        <f t="shared" si="1"/>
        <v>0</v>
      </c>
      <c r="O50" s="89"/>
      <c r="P50" s="72">
        <f t="shared" si="15"/>
        <v>0</v>
      </c>
      <c r="Q50" s="89"/>
      <c r="R50" s="72">
        <f t="shared" si="2"/>
        <v>0</v>
      </c>
      <c r="S50" s="89"/>
      <c r="T50" s="72">
        <f t="shared" si="3"/>
        <v>0</v>
      </c>
      <c r="U50" s="89"/>
      <c r="V50" s="72">
        <f t="shared" si="4"/>
        <v>0</v>
      </c>
      <c r="W50" s="89"/>
      <c r="X50" s="72">
        <f t="shared" si="5"/>
        <v>0</v>
      </c>
      <c r="Y50" s="89"/>
      <c r="Z50" s="72">
        <f t="shared" si="6"/>
        <v>0</v>
      </c>
      <c r="AA50" s="89"/>
      <c r="AB50" s="72">
        <f t="shared" si="7"/>
        <v>0</v>
      </c>
      <c r="AC50" s="89"/>
      <c r="AD50" s="72">
        <f t="shared" si="8"/>
        <v>0</v>
      </c>
      <c r="AE50" s="89"/>
      <c r="AF50" s="72">
        <f t="shared" si="9"/>
        <v>0</v>
      </c>
      <c r="AG50" s="89"/>
      <c r="AH50" s="72">
        <f t="shared" si="10"/>
        <v>0</v>
      </c>
      <c r="AI50" s="89"/>
      <c r="AJ50" s="72">
        <f t="shared" si="11"/>
        <v>0</v>
      </c>
      <c r="AK50" s="89"/>
      <c r="AL50" s="72">
        <f t="shared" si="12"/>
        <v>0</v>
      </c>
    </row>
    <row r="51" spans="1:38" s="138" customFormat="1" ht="24" hidden="1" customHeight="1">
      <c r="A51" s="179">
        <v>36</v>
      </c>
      <c r="B51" s="294"/>
      <c r="C51" s="295"/>
      <c r="D51" s="224"/>
      <c r="E51" s="221"/>
      <c r="F51" s="222"/>
      <c r="G51" s="223"/>
      <c r="H51" s="71">
        <f t="shared" si="0"/>
        <v>0</v>
      </c>
      <c r="I51" s="89"/>
      <c r="J51" s="72">
        <f t="shared" si="13"/>
        <v>0</v>
      </c>
      <c r="K51" s="89"/>
      <c r="L51" s="72">
        <f t="shared" si="14"/>
        <v>0</v>
      </c>
      <c r="M51" s="89"/>
      <c r="N51" s="72">
        <f t="shared" si="1"/>
        <v>0</v>
      </c>
      <c r="O51" s="89"/>
      <c r="P51" s="72">
        <f t="shared" si="15"/>
        <v>0</v>
      </c>
      <c r="Q51" s="89"/>
      <c r="R51" s="72">
        <f t="shared" si="2"/>
        <v>0</v>
      </c>
      <c r="S51" s="89"/>
      <c r="T51" s="72">
        <f t="shared" si="3"/>
        <v>0</v>
      </c>
      <c r="U51" s="89"/>
      <c r="V51" s="72">
        <f t="shared" si="4"/>
        <v>0</v>
      </c>
      <c r="W51" s="89"/>
      <c r="X51" s="72">
        <f t="shared" si="5"/>
        <v>0</v>
      </c>
      <c r="Y51" s="89"/>
      <c r="Z51" s="72">
        <f t="shared" si="6"/>
        <v>0</v>
      </c>
      <c r="AA51" s="89"/>
      <c r="AB51" s="72">
        <f t="shared" si="7"/>
        <v>0</v>
      </c>
      <c r="AC51" s="89"/>
      <c r="AD51" s="72">
        <f t="shared" si="8"/>
        <v>0</v>
      </c>
      <c r="AE51" s="89"/>
      <c r="AF51" s="72">
        <f t="shared" si="9"/>
        <v>0</v>
      </c>
      <c r="AG51" s="89"/>
      <c r="AH51" s="72">
        <f t="shared" si="10"/>
        <v>0</v>
      </c>
      <c r="AI51" s="89"/>
      <c r="AJ51" s="72">
        <f t="shared" si="11"/>
        <v>0</v>
      </c>
      <c r="AK51" s="89"/>
      <c r="AL51" s="72">
        <f t="shared" si="12"/>
        <v>0</v>
      </c>
    </row>
    <row r="52" spans="1:38" s="138" customFormat="1" ht="24" hidden="1" customHeight="1">
      <c r="A52" s="179">
        <v>37</v>
      </c>
      <c r="B52" s="294"/>
      <c r="C52" s="295"/>
      <c r="D52" s="224"/>
      <c r="E52" s="221"/>
      <c r="F52" s="222"/>
      <c r="G52" s="223"/>
      <c r="H52" s="71">
        <f t="shared" si="0"/>
        <v>0</v>
      </c>
      <c r="I52" s="89"/>
      <c r="J52" s="72">
        <f t="shared" si="13"/>
        <v>0</v>
      </c>
      <c r="K52" s="89"/>
      <c r="L52" s="72">
        <f t="shared" si="14"/>
        <v>0</v>
      </c>
      <c r="M52" s="89"/>
      <c r="N52" s="72">
        <f t="shared" si="1"/>
        <v>0</v>
      </c>
      <c r="O52" s="89"/>
      <c r="P52" s="72">
        <f t="shared" si="15"/>
        <v>0</v>
      </c>
      <c r="Q52" s="89"/>
      <c r="R52" s="72">
        <f t="shared" si="2"/>
        <v>0</v>
      </c>
      <c r="S52" s="89"/>
      <c r="T52" s="72">
        <f t="shared" si="3"/>
        <v>0</v>
      </c>
      <c r="U52" s="89"/>
      <c r="V52" s="72">
        <f t="shared" si="4"/>
        <v>0</v>
      </c>
      <c r="W52" s="89"/>
      <c r="X52" s="72">
        <f t="shared" si="5"/>
        <v>0</v>
      </c>
      <c r="Y52" s="89"/>
      <c r="Z52" s="72">
        <f t="shared" si="6"/>
        <v>0</v>
      </c>
      <c r="AA52" s="89"/>
      <c r="AB52" s="72">
        <f t="shared" si="7"/>
        <v>0</v>
      </c>
      <c r="AC52" s="89"/>
      <c r="AD52" s="72">
        <f t="shared" si="8"/>
        <v>0</v>
      </c>
      <c r="AE52" s="89"/>
      <c r="AF52" s="72">
        <f t="shared" si="9"/>
        <v>0</v>
      </c>
      <c r="AG52" s="89"/>
      <c r="AH52" s="72">
        <f t="shared" si="10"/>
        <v>0</v>
      </c>
      <c r="AI52" s="89"/>
      <c r="AJ52" s="72">
        <f t="shared" si="11"/>
        <v>0</v>
      </c>
      <c r="AK52" s="89"/>
      <c r="AL52" s="72">
        <f t="shared" si="12"/>
        <v>0</v>
      </c>
    </row>
    <row r="53" spans="1:38" s="138" customFormat="1" ht="24" hidden="1" customHeight="1">
      <c r="A53" s="179">
        <v>38</v>
      </c>
      <c r="B53" s="294"/>
      <c r="C53" s="295"/>
      <c r="D53" s="224"/>
      <c r="E53" s="221"/>
      <c r="F53" s="222"/>
      <c r="G53" s="223"/>
      <c r="H53" s="71">
        <f t="shared" si="0"/>
        <v>0</v>
      </c>
      <c r="I53" s="89"/>
      <c r="J53" s="72">
        <f t="shared" si="13"/>
        <v>0</v>
      </c>
      <c r="K53" s="89"/>
      <c r="L53" s="72">
        <f t="shared" si="14"/>
        <v>0</v>
      </c>
      <c r="M53" s="89"/>
      <c r="N53" s="72">
        <f t="shared" si="1"/>
        <v>0</v>
      </c>
      <c r="O53" s="89"/>
      <c r="P53" s="72">
        <f t="shared" si="15"/>
        <v>0</v>
      </c>
      <c r="Q53" s="89"/>
      <c r="R53" s="72">
        <f t="shared" si="2"/>
        <v>0</v>
      </c>
      <c r="S53" s="89"/>
      <c r="T53" s="72">
        <f t="shared" si="3"/>
        <v>0</v>
      </c>
      <c r="U53" s="89"/>
      <c r="V53" s="72">
        <f t="shared" si="4"/>
        <v>0</v>
      </c>
      <c r="W53" s="89"/>
      <c r="X53" s="72">
        <f t="shared" si="5"/>
        <v>0</v>
      </c>
      <c r="Y53" s="89"/>
      <c r="Z53" s="72">
        <f t="shared" si="6"/>
        <v>0</v>
      </c>
      <c r="AA53" s="89"/>
      <c r="AB53" s="72">
        <f t="shared" si="7"/>
        <v>0</v>
      </c>
      <c r="AC53" s="89"/>
      <c r="AD53" s="72">
        <f t="shared" si="8"/>
        <v>0</v>
      </c>
      <c r="AE53" s="89"/>
      <c r="AF53" s="72">
        <f t="shared" si="9"/>
        <v>0</v>
      </c>
      <c r="AG53" s="89"/>
      <c r="AH53" s="72">
        <f t="shared" si="10"/>
        <v>0</v>
      </c>
      <c r="AI53" s="89"/>
      <c r="AJ53" s="72">
        <f t="shared" si="11"/>
        <v>0</v>
      </c>
      <c r="AK53" s="89"/>
      <c r="AL53" s="72">
        <f t="shared" si="12"/>
        <v>0</v>
      </c>
    </row>
    <row r="54" spans="1:38" s="138" customFormat="1" ht="24" hidden="1" customHeight="1">
      <c r="A54" s="179">
        <v>39</v>
      </c>
      <c r="B54" s="294"/>
      <c r="C54" s="295"/>
      <c r="D54" s="224"/>
      <c r="E54" s="221"/>
      <c r="F54" s="222"/>
      <c r="G54" s="223"/>
      <c r="H54" s="71">
        <f t="shared" si="0"/>
        <v>0</v>
      </c>
      <c r="I54" s="89"/>
      <c r="J54" s="72">
        <f t="shared" si="13"/>
        <v>0</v>
      </c>
      <c r="K54" s="89"/>
      <c r="L54" s="72">
        <f t="shared" si="14"/>
        <v>0</v>
      </c>
      <c r="M54" s="89"/>
      <c r="N54" s="72">
        <f t="shared" si="1"/>
        <v>0</v>
      </c>
      <c r="O54" s="89"/>
      <c r="P54" s="72">
        <f t="shared" si="15"/>
        <v>0</v>
      </c>
      <c r="Q54" s="89"/>
      <c r="R54" s="72">
        <f t="shared" si="2"/>
        <v>0</v>
      </c>
      <c r="S54" s="89"/>
      <c r="T54" s="72">
        <f t="shared" si="3"/>
        <v>0</v>
      </c>
      <c r="U54" s="89"/>
      <c r="V54" s="72">
        <f t="shared" si="4"/>
        <v>0</v>
      </c>
      <c r="W54" s="89"/>
      <c r="X54" s="72">
        <f t="shared" si="5"/>
        <v>0</v>
      </c>
      <c r="Y54" s="89"/>
      <c r="Z54" s="72">
        <f t="shared" si="6"/>
        <v>0</v>
      </c>
      <c r="AA54" s="89"/>
      <c r="AB54" s="72">
        <f t="shared" si="7"/>
        <v>0</v>
      </c>
      <c r="AC54" s="89"/>
      <c r="AD54" s="72">
        <f t="shared" si="8"/>
        <v>0</v>
      </c>
      <c r="AE54" s="89"/>
      <c r="AF54" s="72">
        <f t="shared" si="9"/>
        <v>0</v>
      </c>
      <c r="AG54" s="89"/>
      <c r="AH54" s="72">
        <f t="shared" si="10"/>
        <v>0</v>
      </c>
      <c r="AI54" s="89"/>
      <c r="AJ54" s="72">
        <f t="shared" si="11"/>
        <v>0</v>
      </c>
      <c r="AK54" s="89"/>
      <c r="AL54" s="72">
        <f t="shared" si="12"/>
        <v>0</v>
      </c>
    </row>
    <row r="55" spans="1:38" s="138" customFormat="1" ht="24" hidden="1" customHeight="1">
      <c r="A55" s="179">
        <v>40</v>
      </c>
      <c r="B55" s="294"/>
      <c r="C55" s="295"/>
      <c r="D55" s="224"/>
      <c r="E55" s="221"/>
      <c r="F55" s="222"/>
      <c r="G55" s="223"/>
      <c r="H55" s="71">
        <f t="shared" si="0"/>
        <v>0</v>
      </c>
      <c r="I55" s="89"/>
      <c r="J55" s="72">
        <f t="shared" si="13"/>
        <v>0</v>
      </c>
      <c r="K55" s="89"/>
      <c r="L55" s="72">
        <f t="shared" si="14"/>
        <v>0</v>
      </c>
      <c r="M55" s="89"/>
      <c r="N55" s="72">
        <f t="shared" si="1"/>
        <v>0</v>
      </c>
      <c r="O55" s="89"/>
      <c r="P55" s="72">
        <f t="shared" si="15"/>
        <v>0</v>
      </c>
      <c r="Q55" s="89"/>
      <c r="R55" s="72">
        <f t="shared" si="2"/>
        <v>0</v>
      </c>
      <c r="S55" s="89"/>
      <c r="T55" s="72">
        <f t="shared" si="3"/>
        <v>0</v>
      </c>
      <c r="U55" s="89"/>
      <c r="V55" s="72">
        <f t="shared" si="4"/>
        <v>0</v>
      </c>
      <c r="W55" s="89"/>
      <c r="X55" s="72">
        <f t="shared" si="5"/>
        <v>0</v>
      </c>
      <c r="Y55" s="89"/>
      <c r="Z55" s="72">
        <f t="shared" si="6"/>
        <v>0</v>
      </c>
      <c r="AA55" s="89"/>
      <c r="AB55" s="72">
        <f t="shared" si="7"/>
        <v>0</v>
      </c>
      <c r="AC55" s="89"/>
      <c r="AD55" s="72">
        <f t="shared" si="8"/>
        <v>0</v>
      </c>
      <c r="AE55" s="89"/>
      <c r="AF55" s="72">
        <f t="shared" si="9"/>
        <v>0</v>
      </c>
      <c r="AG55" s="89"/>
      <c r="AH55" s="72">
        <f t="shared" si="10"/>
        <v>0</v>
      </c>
      <c r="AI55" s="89"/>
      <c r="AJ55" s="72">
        <f t="shared" si="11"/>
        <v>0</v>
      </c>
      <c r="AK55" s="89"/>
      <c r="AL55" s="72">
        <f t="shared" si="12"/>
        <v>0</v>
      </c>
    </row>
    <row r="56" spans="1:38" s="138" customFormat="1" ht="24" hidden="1" customHeight="1">
      <c r="A56" s="179">
        <v>41</v>
      </c>
      <c r="B56" s="294"/>
      <c r="C56" s="295"/>
      <c r="D56" s="224"/>
      <c r="E56" s="221"/>
      <c r="F56" s="222"/>
      <c r="G56" s="223"/>
      <c r="H56" s="71">
        <f t="shared" si="0"/>
        <v>0</v>
      </c>
      <c r="I56" s="89"/>
      <c r="J56" s="72">
        <f t="shared" si="13"/>
        <v>0</v>
      </c>
      <c r="K56" s="89"/>
      <c r="L56" s="72">
        <f t="shared" si="14"/>
        <v>0</v>
      </c>
      <c r="M56" s="89"/>
      <c r="N56" s="72">
        <f t="shared" si="1"/>
        <v>0</v>
      </c>
      <c r="O56" s="89"/>
      <c r="P56" s="72">
        <f t="shared" si="15"/>
        <v>0</v>
      </c>
      <c r="Q56" s="89"/>
      <c r="R56" s="72">
        <f t="shared" si="2"/>
        <v>0</v>
      </c>
      <c r="S56" s="89"/>
      <c r="T56" s="72">
        <f t="shared" si="3"/>
        <v>0</v>
      </c>
      <c r="U56" s="89"/>
      <c r="V56" s="72">
        <f t="shared" si="4"/>
        <v>0</v>
      </c>
      <c r="W56" s="89"/>
      <c r="X56" s="72">
        <f t="shared" si="5"/>
        <v>0</v>
      </c>
      <c r="Y56" s="89"/>
      <c r="Z56" s="72">
        <f t="shared" si="6"/>
        <v>0</v>
      </c>
      <c r="AA56" s="89"/>
      <c r="AB56" s="72">
        <f t="shared" si="7"/>
        <v>0</v>
      </c>
      <c r="AC56" s="89"/>
      <c r="AD56" s="72">
        <f t="shared" si="8"/>
        <v>0</v>
      </c>
      <c r="AE56" s="89"/>
      <c r="AF56" s="72">
        <f t="shared" si="9"/>
        <v>0</v>
      </c>
      <c r="AG56" s="89"/>
      <c r="AH56" s="72">
        <f t="shared" si="10"/>
        <v>0</v>
      </c>
      <c r="AI56" s="89"/>
      <c r="AJ56" s="72">
        <f t="shared" si="11"/>
        <v>0</v>
      </c>
      <c r="AK56" s="89"/>
      <c r="AL56" s="72">
        <f t="shared" si="12"/>
        <v>0</v>
      </c>
    </row>
    <row r="57" spans="1:38" s="138" customFormat="1" ht="24" hidden="1" customHeight="1">
      <c r="A57" s="179">
        <v>42</v>
      </c>
      <c r="B57" s="294"/>
      <c r="C57" s="295"/>
      <c r="D57" s="224"/>
      <c r="E57" s="221"/>
      <c r="F57" s="222"/>
      <c r="G57" s="223"/>
      <c r="H57" s="71">
        <f t="shared" si="0"/>
        <v>0</v>
      </c>
      <c r="I57" s="89"/>
      <c r="J57" s="72">
        <f t="shared" si="13"/>
        <v>0</v>
      </c>
      <c r="K57" s="89"/>
      <c r="L57" s="72">
        <f t="shared" si="14"/>
        <v>0</v>
      </c>
      <c r="M57" s="89"/>
      <c r="N57" s="72">
        <f t="shared" si="1"/>
        <v>0</v>
      </c>
      <c r="O57" s="89"/>
      <c r="P57" s="72">
        <f t="shared" si="15"/>
        <v>0</v>
      </c>
      <c r="Q57" s="89"/>
      <c r="R57" s="72">
        <f t="shared" si="2"/>
        <v>0</v>
      </c>
      <c r="S57" s="89"/>
      <c r="T57" s="72">
        <f t="shared" si="3"/>
        <v>0</v>
      </c>
      <c r="U57" s="89"/>
      <c r="V57" s="72">
        <f t="shared" si="4"/>
        <v>0</v>
      </c>
      <c r="W57" s="89"/>
      <c r="X57" s="72">
        <f t="shared" si="5"/>
        <v>0</v>
      </c>
      <c r="Y57" s="89"/>
      <c r="Z57" s="72">
        <f t="shared" si="6"/>
        <v>0</v>
      </c>
      <c r="AA57" s="89"/>
      <c r="AB57" s="72">
        <f t="shared" si="7"/>
        <v>0</v>
      </c>
      <c r="AC57" s="89"/>
      <c r="AD57" s="72">
        <f t="shared" si="8"/>
        <v>0</v>
      </c>
      <c r="AE57" s="89"/>
      <c r="AF57" s="72">
        <f t="shared" si="9"/>
        <v>0</v>
      </c>
      <c r="AG57" s="89"/>
      <c r="AH57" s="72">
        <f t="shared" si="10"/>
        <v>0</v>
      </c>
      <c r="AI57" s="89"/>
      <c r="AJ57" s="72">
        <f t="shared" si="11"/>
        <v>0</v>
      </c>
      <c r="AK57" s="89"/>
      <c r="AL57" s="72">
        <f t="shared" si="12"/>
        <v>0</v>
      </c>
    </row>
    <row r="58" spans="1:38" s="138" customFormat="1" ht="24" hidden="1" customHeight="1">
      <c r="A58" s="179">
        <v>43</v>
      </c>
      <c r="B58" s="294"/>
      <c r="C58" s="295"/>
      <c r="D58" s="224"/>
      <c r="E58" s="221"/>
      <c r="F58" s="222"/>
      <c r="G58" s="223"/>
      <c r="H58" s="71">
        <f t="shared" si="0"/>
        <v>0</v>
      </c>
      <c r="I58" s="89"/>
      <c r="J58" s="72">
        <f t="shared" si="13"/>
        <v>0</v>
      </c>
      <c r="K58" s="89"/>
      <c r="L58" s="72">
        <f t="shared" si="14"/>
        <v>0</v>
      </c>
      <c r="M58" s="89"/>
      <c r="N58" s="72">
        <f t="shared" si="1"/>
        <v>0</v>
      </c>
      <c r="O58" s="89"/>
      <c r="P58" s="72">
        <f t="shared" si="15"/>
        <v>0</v>
      </c>
      <c r="Q58" s="89"/>
      <c r="R58" s="72">
        <f t="shared" si="2"/>
        <v>0</v>
      </c>
      <c r="S58" s="89"/>
      <c r="T58" s="72">
        <f t="shared" si="3"/>
        <v>0</v>
      </c>
      <c r="U58" s="89"/>
      <c r="V58" s="72">
        <f t="shared" si="4"/>
        <v>0</v>
      </c>
      <c r="W58" s="89"/>
      <c r="X58" s="72">
        <f t="shared" si="5"/>
        <v>0</v>
      </c>
      <c r="Y58" s="89"/>
      <c r="Z58" s="72">
        <f t="shared" si="6"/>
        <v>0</v>
      </c>
      <c r="AA58" s="89"/>
      <c r="AB58" s="72">
        <f t="shared" si="7"/>
        <v>0</v>
      </c>
      <c r="AC58" s="89"/>
      <c r="AD58" s="72">
        <f t="shared" si="8"/>
        <v>0</v>
      </c>
      <c r="AE58" s="89"/>
      <c r="AF58" s="72">
        <f t="shared" si="9"/>
        <v>0</v>
      </c>
      <c r="AG58" s="89"/>
      <c r="AH58" s="72">
        <f t="shared" si="10"/>
        <v>0</v>
      </c>
      <c r="AI58" s="89"/>
      <c r="AJ58" s="72">
        <f t="shared" si="11"/>
        <v>0</v>
      </c>
      <c r="AK58" s="89"/>
      <c r="AL58" s="72">
        <f t="shared" si="12"/>
        <v>0</v>
      </c>
    </row>
    <row r="59" spans="1:38" s="138" customFormat="1" ht="24" hidden="1" customHeight="1">
      <c r="A59" s="179">
        <v>44</v>
      </c>
      <c r="B59" s="294"/>
      <c r="C59" s="295"/>
      <c r="D59" s="224"/>
      <c r="E59" s="221"/>
      <c r="F59" s="222"/>
      <c r="G59" s="223"/>
      <c r="H59" s="71">
        <f t="shared" si="0"/>
        <v>0</v>
      </c>
      <c r="I59" s="89"/>
      <c r="J59" s="72">
        <f t="shared" si="13"/>
        <v>0</v>
      </c>
      <c r="K59" s="89"/>
      <c r="L59" s="72">
        <f t="shared" si="14"/>
        <v>0</v>
      </c>
      <c r="M59" s="89"/>
      <c r="N59" s="72">
        <f t="shared" si="1"/>
        <v>0</v>
      </c>
      <c r="O59" s="89"/>
      <c r="P59" s="72">
        <f t="shared" si="15"/>
        <v>0</v>
      </c>
      <c r="Q59" s="89"/>
      <c r="R59" s="72">
        <f t="shared" si="2"/>
        <v>0</v>
      </c>
      <c r="S59" s="89"/>
      <c r="T59" s="72">
        <f t="shared" si="3"/>
        <v>0</v>
      </c>
      <c r="U59" s="89"/>
      <c r="V59" s="72">
        <f t="shared" si="4"/>
        <v>0</v>
      </c>
      <c r="W59" s="89"/>
      <c r="X59" s="72">
        <f t="shared" si="5"/>
        <v>0</v>
      </c>
      <c r="Y59" s="89"/>
      <c r="Z59" s="72">
        <f t="shared" si="6"/>
        <v>0</v>
      </c>
      <c r="AA59" s="89"/>
      <c r="AB59" s="72">
        <f t="shared" si="7"/>
        <v>0</v>
      </c>
      <c r="AC59" s="89"/>
      <c r="AD59" s="72">
        <f t="shared" si="8"/>
        <v>0</v>
      </c>
      <c r="AE59" s="89"/>
      <c r="AF59" s="72">
        <f t="shared" si="9"/>
        <v>0</v>
      </c>
      <c r="AG59" s="89"/>
      <c r="AH59" s="72">
        <f t="shared" si="10"/>
        <v>0</v>
      </c>
      <c r="AI59" s="89"/>
      <c r="AJ59" s="72">
        <f t="shared" si="11"/>
        <v>0</v>
      </c>
      <c r="AK59" s="89"/>
      <c r="AL59" s="72">
        <f t="shared" si="12"/>
        <v>0</v>
      </c>
    </row>
    <row r="60" spans="1:38" s="138" customFormat="1" ht="24" hidden="1" customHeight="1">
      <c r="A60" s="179">
        <v>45</v>
      </c>
      <c r="B60" s="294"/>
      <c r="C60" s="295"/>
      <c r="D60" s="224"/>
      <c r="E60" s="221"/>
      <c r="F60" s="222"/>
      <c r="G60" s="223"/>
      <c r="H60" s="71">
        <f t="shared" si="0"/>
        <v>0</v>
      </c>
      <c r="I60" s="89"/>
      <c r="J60" s="72">
        <f t="shared" si="13"/>
        <v>0</v>
      </c>
      <c r="K60" s="89"/>
      <c r="L60" s="72">
        <f t="shared" si="14"/>
        <v>0</v>
      </c>
      <c r="M60" s="89"/>
      <c r="N60" s="72">
        <f t="shared" si="1"/>
        <v>0</v>
      </c>
      <c r="O60" s="89"/>
      <c r="P60" s="72">
        <f t="shared" si="15"/>
        <v>0</v>
      </c>
      <c r="Q60" s="89"/>
      <c r="R60" s="72">
        <f t="shared" si="2"/>
        <v>0</v>
      </c>
      <c r="S60" s="89"/>
      <c r="T60" s="72">
        <f t="shared" si="3"/>
        <v>0</v>
      </c>
      <c r="U60" s="89"/>
      <c r="V60" s="72">
        <f t="shared" si="4"/>
        <v>0</v>
      </c>
      <c r="W60" s="89"/>
      <c r="X60" s="72">
        <f t="shared" si="5"/>
        <v>0</v>
      </c>
      <c r="Y60" s="89"/>
      <c r="Z60" s="72">
        <f t="shared" si="6"/>
        <v>0</v>
      </c>
      <c r="AA60" s="89"/>
      <c r="AB60" s="72">
        <f t="shared" si="7"/>
        <v>0</v>
      </c>
      <c r="AC60" s="89"/>
      <c r="AD60" s="72">
        <f t="shared" si="8"/>
        <v>0</v>
      </c>
      <c r="AE60" s="89"/>
      <c r="AF60" s="72">
        <f t="shared" si="9"/>
        <v>0</v>
      </c>
      <c r="AG60" s="89"/>
      <c r="AH60" s="72">
        <f t="shared" si="10"/>
        <v>0</v>
      </c>
      <c r="AI60" s="89"/>
      <c r="AJ60" s="72">
        <f t="shared" si="11"/>
        <v>0</v>
      </c>
      <c r="AK60" s="89"/>
      <c r="AL60" s="72">
        <f t="shared" si="12"/>
        <v>0</v>
      </c>
    </row>
    <row r="61" spans="1:38" s="138" customFormat="1" ht="24" hidden="1" customHeight="1">
      <c r="A61" s="179">
        <v>46</v>
      </c>
      <c r="B61" s="294"/>
      <c r="C61" s="295"/>
      <c r="D61" s="224"/>
      <c r="E61" s="221"/>
      <c r="F61" s="222"/>
      <c r="G61" s="223"/>
      <c r="H61" s="71">
        <f t="shared" si="0"/>
        <v>0</v>
      </c>
      <c r="I61" s="89"/>
      <c r="J61" s="72">
        <f t="shared" si="13"/>
        <v>0</v>
      </c>
      <c r="K61" s="89"/>
      <c r="L61" s="72">
        <f t="shared" si="14"/>
        <v>0</v>
      </c>
      <c r="M61" s="89"/>
      <c r="N61" s="72">
        <f t="shared" si="1"/>
        <v>0</v>
      </c>
      <c r="O61" s="89"/>
      <c r="P61" s="72">
        <f t="shared" si="15"/>
        <v>0</v>
      </c>
      <c r="Q61" s="89"/>
      <c r="R61" s="72">
        <f t="shared" si="2"/>
        <v>0</v>
      </c>
      <c r="S61" s="89"/>
      <c r="T61" s="72">
        <f t="shared" si="3"/>
        <v>0</v>
      </c>
      <c r="U61" s="89"/>
      <c r="V61" s="72">
        <f t="shared" si="4"/>
        <v>0</v>
      </c>
      <c r="W61" s="89"/>
      <c r="X61" s="72">
        <f t="shared" si="5"/>
        <v>0</v>
      </c>
      <c r="Y61" s="89"/>
      <c r="Z61" s="72">
        <f t="shared" si="6"/>
        <v>0</v>
      </c>
      <c r="AA61" s="89"/>
      <c r="AB61" s="72">
        <f t="shared" si="7"/>
        <v>0</v>
      </c>
      <c r="AC61" s="89"/>
      <c r="AD61" s="72">
        <f t="shared" si="8"/>
        <v>0</v>
      </c>
      <c r="AE61" s="89"/>
      <c r="AF61" s="72">
        <f t="shared" si="9"/>
        <v>0</v>
      </c>
      <c r="AG61" s="89"/>
      <c r="AH61" s="72">
        <f t="shared" si="10"/>
        <v>0</v>
      </c>
      <c r="AI61" s="89"/>
      <c r="AJ61" s="72">
        <f t="shared" si="11"/>
        <v>0</v>
      </c>
      <c r="AK61" s="89"/>
      <c r="AL61" s="72">
        <f t="shared" si="12"/>
        <v>0</v>
      </c>
    </row>
    <row r="62" spans="1:38" s="138" customFormat="1" ht="24" hidden="1" customHeight="1">
      <c r="A62" s="179">
        <v>47</v>
      </c>
      <c r="B62" s="294"/>
      <c r="C62" s="295"/>
      <c r="D62" s="224"/>
      <c r="E62" s="221"/>
      <c r="F62" s="222"/>
      <c r="G62" s="223"/>
      <c r="H62" s="71">
        <f t="shared" si="0"/>
        <v>0</v>
      </c>
      <c r="I62" s="89"/>
      <c r="J62" s="72">
        <f t="shared" si="13"/>
        <v>0</v>
      </c>
      <c r="K62" s="89"/>
      <c r="L62" s="72">
        <f t="shared" si="14"/>
        <v>0</v>
      </c>
      <c r="M62" s="89"/>
      <c r="N62" s="72">
        <f t="shared" si="1"/>
        <v>0</v>
      </c>
      <c r="O62" s="89"/>
      <c r="P62" s="72">
        <f t="shared" si="15"/>
        <v>0</v>
      </c>
      <c r="Q62" s="89"/>
      <c r="R62" s="72">
        <f t="shared" si="2"/>
        <v>0</v>
      </c>
      <c r="S62" s="89"/>
      <c r="T62" s="72">
        <f t="shared" si="3"/>
        <v>0</v>
      </c>
      <c r="U62" s="89"/>
      <c r="V62" s="72">
        <f t="shared" si="4"/>
        <v>0</v>
      </c>
      <c r="W62" s="89"/>
      <c r="X62" s="72">
        <f t="shared" si="5"/>
        <v>0</v>
      </c>
      <c r="Y62" s="89"/>
      <c r="Z62" s="72">
        <f t="shared" si="6"/>
        <v>0</v>
      </c>
      <c r="AA62" s="89"/>
      <c r="AB62" s="72">
        <f t="shared" si="7"/>
        <v>0</v>
      </c>
      <c r="AC62" s="89"/>
      <c r="AD62" s="72">
        <f t="shared" si="8"/>
        <v>0</v>
      </c>
      <c r="AE62" s="89"/>
      <c r="AF62" s="72">
        <f t="shared" si="9"/>
        <v>0</v>
      </c>
      <c r="AG62" s="89"/>
      <c r="AH62" s="72">
        <f t="shared" si="10"/>
        <v>0</v>
      </c>
      <c r="AI62" s="89"/>
      <c r="AJ62" s="72">
        <f t="shared" si="11"/>
        <v>0</v>
      </c>
      <c r="AK62" s="89"/>
      <c r="AL62" s="72">
        <f t="shared" si="12"/>
        <v>0</v>
      </c>
    </row>
    <row r="63" spans="1:38" s="138" customFormat="1" ht="24" hidden="1" customHeight="1">
      <c r="A63" s="179">
        <v>48</v>
      </c>
      <c r="B63" s="294"/>
      <c r="C63" s="295"/>
      <c r="D63" s="224"/>
      <c r="E63" s="221"/>
      <c r="F63" s="222"/>
      <c r="G63" s="223"/>
      <c r="H63" s="71">
        <f t="shared" si="0"/>
        <v>0</v>
      </c>
      <c r="I63" s="89"/>
      <c r="J63" s="72">
        <f t="shared" si="13"/>
        <v>0</v>
      </c>
      <c r="K63" s="89"/>
      <c r="L63" s="72">
        <f t="shared" si="14"/>
        <v>0</v>
      </c>
      <c r="M63" s="89"/>
      <c r="N63" s="72">
        <f t="shared" si="1"/>
        <v>0</v>
      </c>
      <c r="O63" s="89"/>
      <c r="P63" s="72">
        <f t="shared" si="15"/>
        <v>0</v>
      </c>
      <c r="Q63" s="89"/>
      <c r="R63" s="72">
        <f t="shared" si="2"/>
        <v>0</v>
      </c>
      <c r="S63" s="89"/>
      <c r="T63" s="72">
        <f t="shared" si="3"/>
        <v>0</v>
      </c>
      <c r="U63" s="89"/>
      <c r="V63" s="72">
        <f t="shared" si="4"/>
        <v>0</v>
      </c>
      <c r="W63" s="89"/>
      <c r="X63" s="72">
        <f t="shared" si="5"/>
        <v>0</v>
      </c>
      <c r="Y63" s="89"/>
      <c r="Z63" s="72">
        <f t="shared" si="6"/>
        <v>0</v>
      </c>
      <c r="AA63" s="89"/>
      <c r="AB63" s="72">
        <f t="shared" si="7"/>
        <v>0</v>
      </c>
      <c r="AC63" s="89"/>
      <c r="AD63" s="72">
        <f t="shared" si="8"/>
        <v>0</v>
      </c>
      <c r="AE63" s="89"/>
      <c r="AF63" s="72">
        <f t="shared" si="9"/>
        <v>0</v>
      </c>
      <c r="AG63" s="89"/>
      <c r="AH63" s="72">
        <f t="shared" si="10"/>
        <v>0</v>
      </c>
      <c r="AI63" s="89"/>
      <c r="AJ63" s="72">
        <f t="shared" si="11"/>
        <v>0</v>
      </c>
      <c r="AK63" s="89"/>
      <c r="AL63" s="72">
        <f t="shared" si="12"/>
        <v>0</v>
      </c>
    </row>
    <row r="64" spans="1:38" s="138" customFormat="1" ht="24" hidden="1" customHeight="1">
      <c r="A64" s="179">
        <v>49</v>
      </c>
      <c r="B64" s="294"/>
      <c r="C64" s="295"/>
      <c r="D64" s="224"/>
      <c r="E64" s="221"/>
      <c r="F64" s="222"/>
      <c r="G64" s="223"/>
      <c r="H64" s="71">
        <f t="shared" si="0"/>
        <v>0</v>
      </c>
      <c r="I64" s="89"/>
      <c r="J64" s="72">
        <f t="shared" si="13"/>
        <v>0</v>
      </c>
      <c r="K64" s="89"/>
      <c r="L64" s="72">
        <f t="shared" si="14"/>
        <v>0</v>
      </c>
      <c r="M64" s="89"/>
      <c r="N64" s="72">
        <f t="shared" si="1"/>
        <v>0</v>
      </c>
      <c r="O64" s="89"/>
      <c r="P64" s="72">
        <f t="shared" si="15"/>
        <v>0</v>
      </c>
      <c r="Q64" s="89"/>
      <c r="R64" s="72">
        <f t="shared" si="2"/>
        <v>0</v>
      </c>
      <c r="S64" s="89"/>
      <c r="T64" s="72">
        <f t="shared" si="3"/>
        <v>0</v>
      </c>
      <c r="U64" s="89"/>
      <c r="V64" s="72">
        <f t="shared" si="4"/>
        <v>0</v>
      </c>
      <c r="W64" s="89"/>
      <c r="X64" s="72">
        <f t="shared" si="5"/>
        <v>0</v>
      </c>
      <c r="Y64" s="89"/>
      <c r="Z64" s="72">
        <f t="shared" si="6"/>
        <v>0</v>
      </c>
      <c r="AA64" s="89"/>
      <c r="AB64" s="72">
        <f t="shared" si="7"/>
        <v>0</v>
      </c>
      <c r="AC64" s="89"/>
      <c r="AD64" s="72">
        <f t="shared" si="8"/>
        <v>0</v>
      </c>
      <c r="AE64" s="89"/>
      <c r="AF64" s="72">
        <f t="shared" si="9"/>
        <v>0</v>
      </c>
      <c r="AG64" s="89"/>
      <c r="AH64" s="72">
        <f t="shared" si="10"/>
        <v>0</v>
      </c>
      <c r="AI64" s="89"/>
      <c r="AJ64" s="72">
        <f t="shared" si="11"/>
        <v>0</v>
      </c>
      <c r="AK64" s="89"/>
      <c r="AL64" s="72">
        <f t="shared" si="12"/>
        <v>0</v>
      </c>
    </row>
    <row r="65" spans="1:38" s="138" customFormat="1" ht="24" hidden="1" customHeight="1">
      <c r="A65" s="179">
        <v>50</v>
      </c>
      <c r="B65" s="294"/>
      <c r="C65" s="295"/>
      <c r="D65" s="224"/>
      <c r="E65" s="221"/>
      <c r="F65" s="222"/>
      <c r="G65" s="223"/>
      <c r="H65" s="71">
        <f t="shared" si="0"/>
        <v>0</v>
      </c>
      <c r="I65" s="89"/>
      <c r="J65" s="72">
        <f t="shared" si="13"/>
        <v>0</v>
      </c>
      <c r="K65" s="89"/>
      <c r="L65" s="72">
        <f t="shared" si="14"/>
        <v>0</v>
      </c>
      <c r="M65" s="89"/>
      <c r="N65" s="72">
        <f t="shared" si="1"/>
        <v>0</v>
      </c>
      <c r="O65" s="89"/>
      <c r="P65" s="72">
        <f t="shared" si="15"/>
        <v>0</v>
      </c>
      <c r="Q65" s="89"/>
      <c r="R65" s="72">
        <f t="shared" si="2"/>
        <v>0</v>
      </c>
      <c r="S65" s="89"/>
      <c r="T65" s="72">
        <f t="shared" si="3"/>
        <v>0</v>
      </c>
      <c r="U65" s="89"/>
      <c r="V65" s="72">
        <f t="shared" si="4"/>
        <v>0</v>
      </c>
      <c r="W65" s="89"/>
      <c r="X65" s="72">
        <f t="shared" si="5"/>
        <v>0</v>
      </c>
      <c r="Y65" s="89"/>
      <c r="Z65" s="72">
        <f t="shared" si="6"/>
        <v>0</v>
      </c>
      <c r="AA65" s="89"/>
      <c r="AB65" s="72">
        <f t="shared" si="7"/>
        <v>0</v>
      </c>
      <c r="AC65" s="89"/>
      <c r="AD65" s="72">
        <f t="shared" si="8"/>
        <v>0</v>
      </c>
      <c r="AE65" s="89"/>
      <c r="AF65" s="72">
        <f t="shared" si="9"/>
        <v>0</v>
      </c>
      <c r="AG65" s="89"/>
      <c r="AH65" s="72">
        <f t="shared" si="10"/>
        <v>0</v>
      </c>
      <c r="AI65" s="89"/>
      <c r="AJ65" s="72">
        <f t="shared" si="11"/>
        <v>0</v>
      </c>
      <c r="AK65" s="89"/>
      <c r="AL65" s="72">
        <f t="shared" si="12"/>
        <v>0</v>
      </c>
    </row>
    <row r="66" spans="1:38" s="138" customFormat="1" ht="24" hidden="1" customHeight="1">
      <c r="A66" s="179">
        <v>51</v>
      </c>
      <c r="B66" s="294"/>
      <c r="C66" s="295"/>
      <c r="D66" s="224"/>
      <c r="E66" s="221"/>
      <c r="F66" s="222"/>
      <c r="G66" s="223"/>
      <c r="H66" s="71">
        <f t="shared" si="0"/>
        <v>0</v>
      </c>
      <c r="I66" s="89"/>
      <c r="J66" s="72">
        <f t="shared" si="13"/>
        <v>0</v>
      </c>
      <c r="K66" s="89"/>
      <c r="L66" s="72">
        <f t="shared" si="14"/>
        <v>0</v>
      </c>
      <c r="M66" s="89"/>
      <c r="N66" s="72">
        <f t="shared" si="1"/>
        <v>0</v>
      </c>
      <c r="O66" s="89"/>
      <c r="P66" s="72">
        <f t="shared" si="15"/>
        <v>0</v>
      </c>
      <c r="Q66" s="89"/>
      <c r="R66" s="72">
        <f t="shared" si="2"/>
        <v>0</v>
      </c>
      <c r="S66" s="89"/>
      <c r="T66" s="72">
        <f t="shared" si="3"/>
        <v>0</v>
      </c>
      <c r="U66" s="89"/>
      <c r="V66" s="72">
        <f t="shared" si="4"/>
        <v>0</v>
      </c>
      <c r="W66" s="89"/>
      <c r="X66" s="72">
        <f t="shared" si="5"/>
        <v>0</v>
      </c>
      <c r="Y66" s="89"/>
      <c r="Z66" s="72">
        <f t="shared" si="6"/>
        <v>0</v>
      </c>
      <c r="AA66" s="89"/>
      <c r="AB66" s="72">
        <f t="shared" si="7"/>
        <v>0</v>
      </c>
      <c r="AC66" s="89"/>
      <c r="AD66" s="72">
        <f t="shared" si="8"/>
        <v>0</v>
      </c>
      <c r="AE66" s="89"/>
      <c r="AF66" s="72">
        <f t="shared" si="9"/>
        <v>0</v>
      </c>
      <c r="AG66" s="89"/>
      <c r="AH66" s="72">
        <f t="shared" si="10"/>
        <v>0</v>
      </c>
      <c r="AI66" s="89"/>
      <c r="AJ66" s="72">
        <f t="shared" si="11"/>
        <v>0</v>
      </c>
      <c r="AK66" s="89"/>
      <c r="AL66" s="72">
        <f t="shared" si="12"/>
        <v>0</v>
      </c>
    </row>
    <row r="67" spans="1:38" s="138" customFormat="1" ht="24" hidden="1" customHeight="1">
      <c r="A67" s="179">
        <v>52</v>
      </c>
      <c r="B67" s="294"/>
      <c r="C67" s="295"/>
      <c r="D67" s="224"/>
      <c r="E67" s="221"/>
      <c r="F67" s="222"/>
      <c r="G67" s="223"/>
      <c r="H67" s="71">
        <f t="shared" si="0"/>
        <v>0</v>
      </c>
      <c r="I67" s="89"/>
      <c r="J67" s="72">
        <f t="shared" si="13"/>
        <v>0</v>
      </c>
      <c r="K67" s="89"/>
      <c r="L67" s="72">
        <f t="shared" si="14"/>
        <v>0</v>
      </c>
      <c r="M67" s="89"/>
      <c r="N67" s="72">
        <f t="shared" si="1"/>
        <v>0</v>
      </c>
      <c r="O67" s="89"/>
      <c r="P67" s="72">
        <f t="shared" si="15"/>
        <v>0</v>
      </c>
      <c r="Q67" s="89"/>
      <c r="R67" s="72">
        <f t="shared" si="2"/>
        <v>0</v>
      </c>
      <c r="S67" s="89"/>
      <c r="T67" s="72">
        <f t="shared" si="3"/>
        <v>0</v>
      </c>
      <c r="U67" s="89"/>
      <c r="V67" s="72">
        <f t="shared" si="4"/>
        <v>0</v>
      </c>
      <c r="W67" s="89"/>
      <c r="X67" s="72">
        <f t="shared" si="5"/>
        <v>0</v>
      </c>
      <c r="Y67" s="89"/>
      <c r="Z67" s="72">
        <f t="shared" si="6"/>
        <v>0</v>
      </c>
      <c r="AA67" s="89"/>
      <c r="AB67" s="72">
        <f t="shared" si="7"/>
        <v>0</v>
      </c>
      <c r="AC67" s="89"/>
      <c r="AD67" s="72">
        <f t="shared" si="8"/>
        <v>0</v>
      </c>
      <c r="AE67" s="89"/>
      <c r="AF67" s="72">
        <f t="shared" si="9"/>
        <v>0</v>
      </c>
      <c r="AG67" s="89"/>
      <c r="AH67" s="72">
        <f t="shared" si="10"/>
        <v>0</v>
      </c>
      <c r="AI67" s="89"/>
      <c r="AJ67" s="72">
        <f t="shared" si="11"/>
        <v>0</v>
      </c>
      <c r="AK67" s="89"/>
      <c r="AL67" s="72">
        <f t="shared" si="12"/>
        <v>0</v>
      </c>
    </row>
    <row r="68" spans="1:38" s="138" customFormat="1" ht="24" hidden="1" customHeight="1">
      <c r="A68" s="179">
        <v>53</v>
      </c>
      <c r="B68" s="294"/>
      <c r="C68" s="295"/>
      <c r="D68" s="224"/>
      <c r="E68" s="221"/>
      <c r="F68" s="222"/>
      <c r="G68" s="223"/>
      <c r="H68" s="71">
        <f t="shared" si="0"/>
        <v>0</v>
      </c>
      <c r="I68" s="89"/>
      <c r="J68" s="72">
        <f t="shared" si="13"/>
        <v>0</v>
      </c>
      <c r="K68" s="89"/>
      <c r="L68" s="72">
        <f t="shared" si="14"/>
        <v>0</v>
      </c>
      <c r="M68" s="89"/>
      <c r="N68" s="72">
        <f t="shared" si="1"/>
        <v>0</v>
      </c>
      <c r="O68" s="89"/>
      <c r="P68" s="72">
        <f t="shared" si="15"/>
        <v>0</v>
      </c>
      <c r="Q68" s="89"/>
      <c r="R68" s="72">
        <f t="shared" si="2"/>
        <v>0</v>
      </c>
      <c r="S68" s="89"/>
      <c r="T68" s="72">
        <f t="shared" si="3"/>
        <v>0</v>
      </c>
      <c r="U68" s="89"/>
      <c r="V68" s="72">
        <f t="shared" si="4"/>
        <v>0</v>
      </c>
      <c r="W68" s="89"/>
      <c r="X68" s="72">
        <f t="shared" si="5"/>
        <v>0</v>
      </c>
      <c r="Y68" s="89"/>
      <c r="Z68" s="72">
        <f t="shared" si="6"/>
        <v>0</v>
      </c>
      <c r="AA68" s="89"/>
      <c r="AB68" s="72">
        <f t="shared" si="7"/>
        <v>0</v>
      </c>
      <c r="AC68" s="89"/>
      <c r="AD68" s="72">
        <f t="shared" si="8"/>
        <v>0</v>
      </c>
      <c r="AE68" s="89"/>
      <c r="AF68" s="72">
        <f t="shared" si="9"/>
        <v>0</v>
      </c>
      <c r="AG68" s="89"/>
      <c r="AH68" s="72">
        <f t="shared" si="10"/>
        <v>0</v>
      </c>
      <c r="AI68" s="89"/>
      <c r="AJ68" s="72">
        <f t="shared" si="11"/>
        <v>0</v>
      </c>
      <c r="AK68" s="89"/>
      <c r="AL68" s="72">
        <f t="shared" si="12"/>
        <v>0</v>
      </c>
    </row>
    <row r="69" spans="1:38" s="138" customFormat="1" ht="24" hidden="1" customHeight="1">
      <c r="A69" s="179">
        <v>54</v>
      </c>
      <c r="B69" s="294"/>
      <c r="C69" s="295"/>
      <c r="D69" s="224"/>
      <c r="E69" s="221"/>
      <c r="F69" s="222"/>
      <c r="G69" s="223"/>
      <c r="H69" s="71">
        <f t="shared" si="0"/>
        <v>0</v>
      </c>
      <c r="I69" s="89"/>
      <c r="J69" s="72">
        <f t="shared" si="13"/>
        <v>0</v>
      </c>
      <c r="K69" s="89"/>
      <c r="L69" s="72">
        <f t="shared" si="14"/>
        <v>0</v>
      </c>
      <c r="M69" s="89"/>
      <c r="N69" s="72">
        <f t="shared" si="1"/>
        <v>0</v>
      </c>
      <c r="O69" s="89"/>
      <c r="P69" s="72">
        <f t="shared" si="15"/>
        <v>0</v>
      </c>
      <c r="Q69" s="89"/>
      <c r="R69" s="72">
        <f t="shared" si="2"/>
        <v>0</v>
      </c>
      <c r="S69" s="89"/>
      <c r="T69" s="72">
        <f t="shared" si="3"/>
        <v>0</v>
      </c>
      <c r="U69" s="89"/>
      <c r="V69" s="72">
        <f t="shared" si="4"/>
        <v>0</v>
      </c>
      <c r="W69" s="89"/>
      <c r="X69" s="72">
        <f t="shared" si="5"/>
        <v>0</v>
      </c>
      <c r="Y69" s="89"/>
      <c r="Z69" s="72">
        <f t="shared" si="6"/>
        <v>0</v>
      </c>
      <c r="AA69" s="89"/>
      <c r="AB69" s="72">
        <f t="shared" si="7"/>
        <v>0</v>
      </c>
      <c r="AC69" s="89"/>
      <c r="AD69" s="72">
        <f t="shared" si="8"/>
        <v>0</v>
      </c>
      <c r="AE69" s="89"/>
      <c r="AF69" s="72">
        <f t="shared" si="9"/>
        <v>0</v>
      </c>
      <c r="AG69" s="89"/>
      <c r="AH69" s="72">
        <f t="shared" si="10"/>
        <v>0</v>
      </c>
      <c r="AI69" s="89"/>
      <c r="AJ69" s="72">
        <f t="shared" si="11"/>
        <v>0</v>
      </c>
      <c r="AK69" s="89"/>
      <c r="AL69" s="72">
        <f t="shared" si="12"/>
        <v>0</v>
      </c>
    </row>
    <row r="70" spans="1:38" s="138" customFormat="1" ht="24" hidden="1" customHeight="1">
      <c r="A70" s="179">
        <v>55</v>
      </c>
      <c r="B70" s="294"/>
      <c r="C70" s="295"/>
      <c r="D70" s="224"/>
      <c r="E70" s="221"/>
      <c r="F70" s="222"/>
      <c r="G70" s="223"/>
      <c r="H70" s="71">
        <f t="shared" si="0"/>
        <v>0</v>
      </c>
      <c r="I70" s="89"/>
      <c r="J70" s="72">
        <f t="shared" si="13"/>
        <v>0</v>
      </c>
      <c r="K70" s="89"/>
      <c r="L70" s="72">
        <f t="shared" si="14"/>
        <v>0</v>
      </c>
      <c r="M70" s="89"/>
      <c r="N70" s="72">
        <f t="shared" si="1"/>
        <v>0</v>
      </c>
      <c r="O70" s="89"/>
      <c r="P70" s="72">
        <f t="shared" si="15"/>
        <v>0</v>
      </c>
      <c r="Q70" s="89"/>
      <c r="R70" s="72">
        <f t="shared" si="2"/>
        <v>0</v>
      </c>
      <c r="S70" s="89"/>
      <c r="T70" s="72">
        <f t="shared" si="3"/>
        <v>0</v>
      </c>
      <c r="U70" s="89"/>
      <c r="V70" s="72">
        <f t="shared" si="4"/>
        <v>0</v>
      </c>
      <c r="W70" s="89"/>
      <c r="X70" s="72">
        <f t="shared" si="5"/>
        <v>0</v>
      </c>
      <c r="Y70" s="89"/>
      <c r="Z70" s="72">
        <f t="shared" si="6"/>
        <v>0</v>
      </c>
      <c r="AA70" s="89"/>
      <c r="AB70" s="72">
        <f t="shared" si="7"/>
        <v>0</v>
      </c>
      <c r="AC70" s="89"/>
      <c r="AD70" s="72">
        <f t="shared" si="8"/>
        <v>0</v>
      </c>
      <c r="AE70" s="89"/>
      <c r="AF70" s="72">
        <f t="shared" si="9"/>
        <v>0</v>
      </c>
      <c r="AG70" s="89"/>
      <c r="AH70" s="72">
        <f t="shared" si="10"/>
        <v>0</v>
      </c>
      <c r="AI70" s="89"/>
      <c r="AJ70" s="72">
        <f t="shared" si="11"/>
        <v>0</v>
      </c>
      <c r="AK70" s="89"/>
      <c r="AL70" s="72">
        <f t="shared" si="12"/>
        <v>0</v>
      </c>
    </row>
    <row r="71" spans="1:38" s="138" customFormat="1" ht="24" hidden="1" customHeight="1">
      <c r="A71" s="179">
        <v>56</v>
      </c>
      <c r="B71" s="294"/>
      <c r="C71" s="295"/>
      <c r="D71" s="224"/>
      <c r="E71" s="221"/>
      <c r="F71" s="222"/>
      <c r="G71" s="223"/>
      <c r="H71" s="71">
        <f t="shared" si="0"/>
        <v>0</v>
      </c>
      <c r="I71" s="89"/>
      <c r="J71" s="72">
        <f t="shared" si="13"/>
        <v>0</v>
      </c>
      <c r="K71" s="89"/>
      <c r="L71" s="72">
        <f t="shared" si="14"/>
        <v>0</v>
      </c>
      <c r="M71" s="89"/>
      <c r="N71" s="72">
        <f t="shared" si="1"/>
        <v>0</v>
      </c>
      <c r="O71" s="89"/>
      <c r="P71" s="72">
        <f t="shared" si="15"/>
        <v>0</v>
      </c>
      <c r="Q71" s="89"/>
      <c r="R71" s="72">
        <f t="shared" si="2"/>
        <v>0</v>
      </c>
      <c r="S71" s="89"/>
      <c r="T71" s="72">
        <f t="shared" si="3"/>
        <v>0</v>
      </c>
      <c r="U71" s="89"/>
      <c r="V71" s="72">
        <f t="shared" si="4"/>
        <v>0</v>
      </c>
      <c r="W71" s="89"/>
      <c r="X71" s="72">
        <f t="shared" si="5"/>
        <v>0</v>
      </c>
      <c r="Y71" s="89"/>
      <c r="Z71" s="72">
        <f t="shared" si="6"/>
        <v>0</v>
      </c>
      <c r="AA71" s="89"/>
      <c r="AB71" s="72">
        <f t="shared" si="7"/>
        <v>0</v>
      </c>
      <c r="AC71" s="89"/>
      <c r="AD71" s="72">
        <f t="shared" si="8"/>
        <v>0</v>
      </c>
      <c r="AE71" s="89"/>
      <c r="AF71" s="72">
        <f t="shared" si="9"/>
        <v>0</v>
      </c>
      <c r="AG71" s="89"/>
      <c r="AH71" s="72">
        <f t="shared" si="10"/>
        <v>0</v>
      </c>
      <c r="AI71" s="89"/>
      <c r="AJ71" s="72">
        <f t="shared" si="11"/>
        <v>0</v>
      </c>
      <c r="AK71" s="89"/>
      <c r="AL71" s="72">
        <f t="shared" si="12"/>
        <v>0</v>
      </c>
    </row>
    <row r="72" spans="1:38" s="138" customFormat="1" ht="24" hidden="1" customHeight="1">
      <c r="A72" s="179">
        <v>57</v>
      </c>
      <c r="B72" s="294"/>
      <c r="C72" s="295"/>
      <c r="D72" s="224"/>
      <c r="E72" s="221"/>
      <c r="F72" s="222"/>
      <c r="G72" s="223"/>
      <c r="H72" s="71">
        <f t="shared" si="0"/>
        <v>0</v>
      </c>
      <c r="I72" s="89"/>
      <c r="J72" s="72">
        <f t="shared" si="13"/>
        <v>0</v>
      </c>
      <c r="K72" s="89"/>
      <c r="L72" s="72">
        <f t="shared" si="14"/>
        <v>0</v>
      </c>
      <c r="M72" s="89"/>
      <c r="N72" s="72">
        <f t="shared" si="1"/>
        <v>0</v>
      </c>
      <c r="O72" s="89"/>
      <c r="P72" s="72">
        <f t="shared" si="15"/>
        <v>0</v>
      </c>
      <c r="Q72" s="89"/>
      <c r="R72" s="72">
        <f t="shared" si="2"/>
        <v>0</v>
      </c>
      <c r="S72" s="89"/>
      <c r="T72" s="72">
        <f t="shared" si="3"/>
        <v>0</v>
      </c>
      <c r="U72" s="89"/>
      <c r="V72" s="72">
        <f t="shared" si="4"/>
        <v>0</v>
      </c>
      <c r="W72" s="89"/>
      <c r="X72" s="72">
        <f t="shared" si="5"/>
        <v>0</v>
      </c>
      <c r="Y72" s="89"/>
      <c r="Z72" s="72">
        <f t="shared" si="6"/>
        <v>0</v>
      </c>
      <c r="AA72" s="89"/>
      <c r="AB72" s="72">
        <f t="shared" si="7"/>
        <v>0</v>
      </c>
      <c r="AC72" s="89"/>
      <c r="AD72" s="72">
        <f t="shared" si="8"/>
        <v>0</v>
      </c>
      <c r="AE72" s="89"/>
      <c r="AF72" s="72">
        <f t="shared" si="9"/>
        <v>0</v>
      </c>
      <c r="AG72" s="89"/>
      <c r="AH72" s="72">
        <f t="shared" si="10"/>
        <v>0</v>
      </c>
      <c r="AI72" s="89"/>
      <c r="AJ72" s="72">
        <f t="shared" si="11"/>
        <v>0</v>
      </c>
      <c r="AK72" s="89"/>
      <c r="AL72" s="72">
        <f t="shared" si="12"/>
        <v>0</v>
      </c>
    </row>
    <row r="73" spans="1:38" s="138" customFormat="1" ht="24" hidden="1" customHeight="1">
      <c r="A73" s="179">
        <v>58</v>
      </c>
      <c r="B73" s="294"/>
      <c r="C73" s="295"/>
      <c r="D73" s="224"/>
      <c r="E73" s="221"/>
      <c r="F73" s="222"/>
      <c r="G73" s="223"/>
      <c r="H73" s="71">
        <f t="shared" si="0"/>
        <v>0</v>
      </c>
      <c r="I73" s="89"/>
      <c r="J73" s="72">
        <f t="shared" si="13"/>
        <v>0</v>
      </c>
      <c r="K73" s="89"/>
      <c r="L73" s="72">
        <f t="shared" si="14"/>
        <v>0</v>
      </c>
      <c r="M73" s="89"/>
      <c r="N73" s="72">
        <f t="shared" si="1"/>
        <v>0</v>
      </c>
      <c r="O73" s="89"/>
      <c r="P73" s="72">
        <f t="shared" si="15"/>
        <v>0</v>
      </c>
      <c r="Q73" s="89"/>
      <c r="R73" s="72">
        <f t="shared" si="2"/>
        <v>0</v>
      </c>
      <c r="S73" s="89"/>
      <c r="T73" s="72">
        <f t="shared" si="3"/>
        <v>0</v>
      </c>
      <c r="U73" s="89"/>
      <c r="V73" s="72">
        <f t="shared" si="4"/>
        <v>0</v>
      </c>
      <c r="W73" s="89"/>
      <c r="X73" s="72">
        <f t="shared" si="5"/>
        <v>0</v>
      </c>
      <c r="Y73" s="89"/>
      <c r="Z73" s="72">
        <f t="shared" si="6"/>
        <v>0</v>
      </c>
      <c r="AA73" s="89"/>
      <c r="AB73" s="72">
        <f t="shared" si="7"/>
        <v>0</v>
      </c>
      <c r="AC73" s="89"/>
      <c r="AD73" s="72">
        <f t="shared" si="8"/>
        <v>0</v>
      </c>
      <c r="AE73" s="89"/>
      <c r="AF73" s="72">
        <f t="shared" si="9"/>
        <v>0</v>
      </c>
      <c r="AG73" s="89"/>
      <c r="AH73" s="72">
        <f t="shared" si="10"/>
        <v>0</v>
      </c>
      <c r="AI73" s="89"/>
      <c r="AJ73" s="72">
        <f t="shared" si="11"/>
        <v>0</v>
      </c>
      <c r="AK73" s="89"/>
      <c r="AL73" s="72">
        <f t="shared" si="12"/>
        <v>0</v>
      </c>
    </row>
    <row r="74" spans="1:38" s="138" customFormat="1" ht="24" hidden="1" customHeight="1">
      <c r="A74" s="179">
        <v>59</v>
      </c>
      <c r="B74" s="294"/>
      <c r="C74" s="295"/>
      <c r="D74" s="224"/>
      <c r="E74" s="221"/>
      <c r="F74" s="222"/>
      <c r="G74" s="223"/>
      <c r="H74" s="71">
        <f t="shared" si="0"/>
        <v>0</v>
      </c>
      <c r="I74" s="89"/>
      <c r="J74" s="72">
        <f t="shared" si="13"/>
        <v>0</v>
      </c>
      <c r="K74" s="89"/>
      <c r="L74" s="72">
        <f t="shared" si="14"/>
        <v>0</v>
      </c>
      <c r="M74" s="89"/>
      <c r="N74" s="72">
        <f t="shared" si="1"/>
        <v>0</v>
      </c>
      <c r="O74" s="89"/>
      <c r="P74" s="72">
        <f t="shared" si="15"/>
        <v>0</v>
      </c>
      <c r="Q74" s="89"/>
      <c r="R74" s="72">
        <f t="shared" si="2"/>
        <v>0</v>
      </c>
      <c r="S74" s="89"/>
      <c r="T74" s="72">
        <f t="shared" si="3"/>
        <v>0</v>
      </c>
      <c r="U74" s="89"/>
      <c r="V74" s="72">
        <f t="shared" si="4"/>
        <v>0</v>
      </c>
      <c r="W74" s="89"/>
      <c r="X74" s="72">
        <f t="shared" si="5"/>
        <v>0</v>
      </c>
      <c r="Y74" s="89"/>
      <c r="Z74" s="72">
        <f t="shared" si="6"/>
        <v>0</v>
      </c>
      <c r="AA74" s="89"/>
      <c r="AB74" s="72">
        <f t="shared" si="7"/>
        <v>0</v>
      </c>
      <c r="AC74" s="89"/>
      <c r="AD74" s="72">
        <f t="shared" si="8"/>
        <v>0</v>
      </c>
      <c r="AE74" s="89"/>
      <c r="AF74" s="72">
        <f t="shared" si="9"/>
        <v>0</v>
      </c>
      <c r="AG74" s="89"/>
      <c r="AH74" s="72">
        <f t="shared" si="10"/>
        <v>0</v>
      </c>
      <c r="AI74" s="89"/>
      <c r="AJ74" s="72">
        <f t="shared" si="11"/>
        <v>0</v>
      </c>
      <c r="AK74" s="89"/>
      <c r="AL74" s="72">
        <f t="shared" si="12"/>
        <v>0</v>
      </c>
    </row>
    <row r="75" spans="1:38" s="138" customFormat="1" ht="24" hidden="1" customHeight="1">
      <c r="A75" s="179">
        <v>60</v>
      </c>
      <c r="B75" s="294"/>
      <c r="C75" s="295"/>
      <c r="D75" s="224"/>
      <c r="E75" s="221"/>
      <c r="F75" s="222"/>
      <c r="G75" s="223"/>
      <c r="H75" s="71">
        <f t="shared" si="0"/>
        <v>0</v>
      </c>
      <c r="I75" s="89"/>
      <c r="J75" s="72">
        <f t="shared" si="13"/>
        <v>0</v>
      </c>
      <c r="K75" s="89"/>
      <c r="L75" s="72">
        <f t="shared" si="14"/>
        <v>0</v>
      </c>
      <c r="M75" s="89"/>
      <c r="N75" s="72">
        <f t="shared" si="1"/>
        <v>0</v>
      </c>
      <c r="O75" s="89"/>
      <c r="P75" s="72">
        <f t="shared" si="15"/>
        <v>0</v>
      </c>
      <c r="Q75" s="89"/>
      <c r="R75" s="72">
        <f t="shared" si="2"/>
        <v>0</v>
      </c>
      <c r="S75" s="89"/>
      <c r="T75" s="72">
        <f t="shared" si="3"/>
        <v>0</v>
      </c>
      <c r="U75" s="89"/>
      <c r="V75" s="72">
        <f t="shared" si="4"/>
        <v>0</v>
      </c>
      <c r="W75" s="89"/>
      <c r="X75" s="72">
        <f t="shared" si="5"/>
        <v>0</v>
      </c>
      <c r="Y75" s="89"/>
      <c r="Z75" s="72">
        <f t="shared" si="6"/>
        <v>0</v>
      </c>
      <c r="AA75" s="89"/>
      <c r="AB75" s="72">
        <f t="shared" si="7"/>
        <v>0</v>
      </c>
      <c r="AC75" s="89"/>
      <c r="AD75" s="72">
        <f t="shared" si="8"/>
        <v>0</v>
      </c>
      <c r="AE75" s="89"/>
      <c r="AF75" s="72">
        <f t="shared" si="9"/>
        <v>0</v>
      </c>
      <c r="AG75" s="89"/>
      <c r="AH75" s="72">
        <f t="shared" si="10"/>
        <v>0</v>
      </c>
      <c r="AI75" s="89"/>
      <c r="AJ75" s="72">
        <f t="shared" si="11"/>
        <v>0</v>
      </c>
      <c r="AK75" s="89"/>
      <c r="AL75" s="72">
        <f t="shared" si="12"/>
        <v>0</v>
      </c>
    </row>
    <row r="76" spans="1:38" s="138" customFormat="1" ht="24" hidden="1" customHeight="1">
      <c r="A76" s="179">
        <v>61</v>
      </c>
      <c r="B76" s="294"/>
      <c r="C76" s="295"/>
      <c r="D76" s="224"/>
      <c r="E76" s="221"/>
      <c r="F76" s="222"/>
      <c r="G76" s="223"/>
      <c r="H76" s="71">
        <f t="shared" si="0"/>
        <v>0</v>
      </c>
      <c r="I76" s="89"/>
      <c r="J76" s="72">
        <f t="shared" si="13"/>
        <v>0</v>
      </c>
      <c r="K76" s="89"/>
      <c r="L76" s="72">
        <f t="shared" si="14"/>
        <v>0</v>
      </c>
      <c r="M76" s="89"/>
      <c r="N76" s="72">
        <f t="shared" si="1"/>
        <v>0</v>
      </c>
      <c r="O76" s="89"/>
      <c r="P76" s="72">
        <f t="shared" si="15"/>
        <v>0</v>
      </c>
      <c r="Q76" s="89"/>
      <c r="R76" s="72">
        <f t="shared" si="2"/>
        <v>0</v>
      </c>
      <c r="S76" s="89"/>
      <c r="T76" s="72">
        <f t="shared" si="3"/>
        <v>0</v>
      </c>
      <c r="U76" s="89"/>
      <c r="V76" s="72">
        <f t="shared" si="4"/>
        <v>0</v>
      </c>
      <c r="W76" s="89"/>
      <c r="X76" s="72">
        <f t="shared" si="5"/>
        <v>0</v>
      </c>
      <c r="Y76" s="89"/>
      <c r="Z76" s="72">
        <f t="shared" si="6"/>
        <v>0</v>
      </c>
      <c r="AA76" s="89"/>
      <c r="AB76" s="72">
        <f t="shared" si="7"/>
        <v>0</v>
      </c>
      <c r="AC76" s="89"/>
      <c r="AD76" s="72">
        <f t="shared" si="8"/>
        <v>0</v>
      </c>
      <c r="AE76" s="89"/>
      <c r="AF76" s="72">
        <f t="shared" si="9"/>
        <v>0</v>
      </c>
      <c r="AG76" s="89"/>
      <c r="AH76" s="72">
        <f t="shared" si="10"/>
        <v>0</v>
      </c>
      <c r="AI76" s="89"/>
      <c r="AJ76" s="72">
        <f t="shared" si="11"/>
        <v>0</v>
      </c>
      <c r="AK76" s="89"/>
      <c r="AL76" s="72">
        <f t="shared" si="12"/>
        <v>0</v>
      </c>
    </row>
    <row r="77" spans="1:38" s="138" customFormat="1" ht="24" hidden="1" customHeight="1">
      <c r="A77" s="179">
        <v>62</v>
      </c>
      <c r="B77" s="294"/>
      <c r="C77" s="295"/>
      <c r="D77" s="224"/>
      <c r="E77" s="221"/>
      <c r="F77" s="222"/>
      <c r="G77" s="223"/>
      <c r="H77" s="71">
        <f t="shared" si="0"/>
        <v>0</v>
      </c>
      <c r="I77" s="89"/>
      <c r="J77" s="72">
        <f t="shared" si="13"/>
        <v>0</v>
      </c>
      <c r="K77" s="89"/>
      <c r="L77" s="72">
        <f t="shared" si="14"/>
        <v>0</v>
      </c>
      <c r="M77" s="89"/>
      <c r="N77" s="72">
        <f t="shared" si="1"/>
        <v>0</v>
      </c>
      <c r="O77" s="89"/>
      <c r="P77" s="72">
        <f t="shared" si="15"/>
        <v>0</v>
      </c>
      <c r="Q77" s="89"/>
      <c r="R77" s="72">
        <f t="shared" si="2"/>
        <v>0</v>
      </c>
      <c r="S77" s="89"/>
      <c r="T77" s="72">
        <f t="shared" si="3"/>
        <v>0</v>
      </c>
      <c r="U77" s="89"/>
      <c r="V77" s="72">
        <f t="shared" si="4"/>
        <v>0</v>
      </c>
      <c r="W77" s="89"/>
      <c r="X77" s="72">
        <f t="shared" si="5"/>
        <v>0</v>
      </c>
      <c r="Y77" s="89"/>
      <c r="Z77" s="72">
        <f t="shared" si="6"/>
        <v>0</v>
      </c>
      <c r="AA77" s="89"/>
      <c r="AB77" s="72">
        <f t="shared" si="7"/>
        <v>0</v>
      </c>
      <c r="AC77" s="89"/>
      <c r="AD77" s="72">
        <f t="shared" si="8"/>
        <v>0</v>
      </c>
      <c r="AE77" s="89"/>
      <c r="AF77" s="72">
        <f t="shared" si="9"/>
        <v>0</v>
      </c>
      <c r="AG77" s="89"/>
      <c r="AH77" s="72">
        <f t="shared" si="10"/>
        <v>0</v>
      </c>
      <c r="AI77" s="89"/>
      <c r="AJ77" s="72">
        <f t="shared" si="11"/>
        <v>0</v>
      </c>
      <c r="AK77" s="89"/>
      <c r="AL77" s="72">
        <f t="shared" si="12"/>
        <v>0</v>
      </c>
    </row>
    <row r="78" spans="1:38" s="138" customFormat="1" ht="24" hidden="1" customHeight="1">
      <c r="A78" s="179">
        <v>63</v>
      </c>
      <c r="B78" s="294"/>
      <c r="C78" s="295"/>
      <c r="D78" s="224"/>
      <c r="E78" s="221"/>
      <c r="F78" s="222"/>
      <c r="G78" s="223"/>
      <c r="H78" s="71">
        <f t="shared" si="0"/>
        <v>0</v>
      </c>
      <c r="I78" s="89"/>
      <c r="J78" s="72">
        <f t="shared" si="13"/>
        <v>0</v>
      </c>
      <c r="K78" s="89"/>
      <c r="L78" s="72">
        <f t="shared" si="14"/>
        <v>0</v>
      </c>
      <c r="M78" s="89"/>
      <c r="N78" s="72">
        <f t="shared" si="1"/>
        <v>0</v>
      </c>
      <c r="O78" s="89"/>
      <c r="P78" s="72">
        <f t="shared" si="15"/>
        <v>0</v>
      </c>
      <c r="Q78" s="89"/>
      <c r="R78" s="72">
        <f t="shared" si="2"/>
        <v>0</v>
      </c>
      <c r="S78" s="89"/>
      <c r="T78" s="72">
        <f t="shared" si="3"/>
        <v>0</v>
      </c>
      <c r="U78" s="89"/>
      <c r="V78" s="72">
        <f t="shared" si="4"/>
        <v>0</v>
      </c>
      <c r="W78" s="89"/>
      <c r="X78" s="72">
        <f t="shared" si="5"/>
        <v>0</v>
      </c>
      <c r="Y78" s="89"/>
      <c r="Z78" s="72">
        <f t="shared" si="6"/>
        <v>0</v>
      </c>
      <c r="AA78" s="89"/>
      <c r="AB78" s="72">
        <f t="shared" si="7"/>
        <v>0</v>
      </c>
      <c r="AC78" s="89"/>
      <c r="AD78" s="72">
        <f t="shared" si="8"/>
        <v>0</v>
      </c>
      <c r="AE78" s="89"/>
      <c r="AF78" s="72">
        <f t="shared" si="9"/>
        <v>0</v>
      </c>
      <c r="AG78" s="89"/>
      <c r="AH78" s="72">
        <f t="shared" si="10"/>
        <v>0</v>
      </c>
      <c r="AI78" s="89"/>
      <c r="AJ78" s="72">
        <f t="shared" si="11"/>
        <v>0</v>
      </c>
      <c r="AK78" s="89"/>
      <c r="AL78" s="72">
        <f t="shared" si="12"/>
        <v>0</v>
      </c>
    </row>
    <row r="79" spans="1:38" s="138" customFormat="1" ht="24" hidden="1" customHeight="1">
      <c r="A79" s="179">
        <v>64</v>
      </c>
      <c r="B79" s="294"/>
      <c r="C79" s="295"/>
      <c r="D79" s="224"/>
      <c r="E79" s="221"/>
      <c r="F79" s="222"/>
      <c r="G79" s="223"/>
      <c r="H79" s="71">
        <f t="shared" si="0"/>
        <v>0</v>
      </c>
      <c r="I79" s="89"/>
      <c r="J79" s="72">
        <f t="shared" si="13"/>
        <v>0</v>
      </c>
      <c r="K79" s="89"/>
      <c r="L79" s="72">
        <f t="shared" si="14"/>
        <v>0</v>
      </c>
      <c r="M79" s="89"/>
      <c r="N79" s="72">
        <f t="shared" si="1"/>
        <v>0</v>
      </c>
      <c r="O79" s="89"/>
      <c r="P79" s="72">
        <f t="shared" si="15"/>
        <v>0</v>
      </c>
      <c r="Q79" s="89"/>
      <c r="R79" s="72">
        <f t="shared" si="2"/>
        <v>0</v>
      </c>
      <c r="S79" s="89"/>
      <c r="T79" s="72">
        <f t="shared" si="3"/>
        <v>0</v>
      </c>
      <c r="U79" s="89"/>
      <c r="V79" s="72">
        <f t="shared" si="4"/>
        <v>0</v>
      </c>
      <c r="W79" s="89"/>
      <c r="X79" s="72">
        <f t="shared" si="5"/>
        <v>0</v>
      </c>
      <c r="Y79" s="89"/>
      <c r="Z79" s="72">
        <f t="shared" si="6"/>
        <v>0</v>
      </c>
      <c r="AA79" s="89"/>
      <c r="AB79" s="72">
        <f t="shared" si="7"/>
        <v>0</v>
      </c>
      <c r="AC79" s="89"/>
      <c r="AD79" s="72">
        <f t="shared" si="8"/>
        <v>0</v>
      </c>
      <c r="AE79" s="89"/>
      <c r="AF79" s="72">
        <f t="shared" si="9"/>
        <v>0</v>
      </c>
      <c r="AG79" s="89"/>
      <c r="AH79" s="72">
        <f t="shared" si="10"/>
        <v>0</v>
      </c>
      <c r="AI79" s="89"/>
      <c r="AJ79" s="72">
        <f t="shared" si="11"/>
        <v>0</v>
      </c>
      <c r="AK79" s="89"/>
      <c r="AL79" s="72">
        <f t="shared" si="12"/>
        <v>0</v>
      </c>
    </row>
    <row r="80" spans="1:38" s="138" customFormat="1" ht="24" hidden="1" customHeight="1">
      <c r="A80" s="179">
        <v>65</v>
      </c>
      <c r="B80" s="294"/>
      <c r="C80" s="295"/>
      <c r="D80" s="224"/>
      <c r="E80" s="221"/>
      <c r="F80" s="222"/>
      <c r="G80" s="223"/>
      <c r="H80" s="71">
        <f t="shared" si="0"/>
        <v>0</v>
      </c>
      <c r="I80" s="89"/>
      <c r="J80" s="72">
        <f t="shared" si="13"/>
        <v>0</v>
      </c>
      <c r="K80" s="89"/>
      <c r="L80" s="72">
        <f t="shared" si="14"/>
        <v>0</v>
      </c>
      <c r="M80" s="89"/>
      <c r="N80" s="72">
        <f t="shared" si="1"/>
        <v>0</v>
      </c>
      <c r="O80" s="89"/>
      <c r="P80" s="72">
        <f t="shared" si="15"/>
        <v>0</v>
      </c>
      <c r="Q80" s="89"/>
      <c r="R80" s="72">
        <f t="shared" si="2"/>
        <v>0</v>
      </c>
      <c r="S80" s="89"/>
      <c r="T80" s="72">
        <f t="shared" si="3"/>
        <v>0</v>
      </c>
      <c r="U80" s="89"/>
      <c r="V80" s="72">
        <f t="shared" si="4"/>
        <v>0</v>
      </c>
      <c r="W80" s="89"/>
      <c r="X80" s="72">
        <f t="shared" si="5"/>
        <v>0</v>
      </c>
      <c r="Y80" s="89"/>
      <c r="Z80" s="72">
        <f t="shared" si="6"/>
        <v>0</v>
      </c>
      <c r="AA80" s="89"/>
      <c r="AB80" s="72">
        <f t="shared" si="7"/>
        <v>0</v>
      </c>
      <c r="AC80" s="89"/>
      <c r="AD80" s="72">
        <f t="shared" si="8"/>
        <v>0</v>
      </c>
      <c r="AE80" s="89"/>
      <c r="AF80" s="72">
        <f t="shared" si="9"/>
        <v>0</v>
      </c>
      <c r="AG80" s="89"/>
      <c r="AH80" s="72">
        <f t="shared" si="10"/>
        <v>0</v>
      </c>
      <c r="AI80" s="89"/>
      <c r="AJ80" s="72">
        <f t="shared" si="11"/>
        <v>0</v>
      </c>
      <c r="AK80" s="89"/>
      <c r="AL80" s="72">
        <f t="shared" si="12"/>
        <v>0</v>
      </c>
    </row>
    <row r="81" spans="1:38" s="138" customFormat="1" ht="24" hidden="1" customHeight="1">
      <c r="A81" s="179">
        <v>66</v>
      </c>
      <c r="B81" s="294"/>
      <c r="C81" s="295"/>
      <c r="D81" s="224"/>
      <c r="E81" s="221"/>
      <c r="F81" s="222"/>
      <c r="G81" s="223"/>
      <c r="H81" s="71">
        <f t="shared" si="0"/>
        <v>0</v>
      </c>
      <c r="I81" s="89"/>
      <c r="J81" s="72">
        <f t="shared" si="13"/>
        <v>0</v>
      </c>
      <c r="K81" s="89"/>
      <c r="L81" s="72">
        <f t="shared" si="14"/>
        <v>0</v>
      </c>
      <c r="M81" s="89"/>
      <c r="N81" s="72">
        <f t="shared" si="1"/>
        <v>0</v>
      </c>
      <c r="O81" s="89"/>
      <c r="P81" s="72">
        <f t="shared" si="15"/>
        <v>0</v>
      </c>
      <c r="Q81" s="89"/>
      <c r="R81" s="72">
        <f t="shared" si="2"/>
        <v>0</v>
      </c>
      <c r="S81" s="89"/>
      <c r="T81" s="72">
        <f t="shared" si="3"/>
        <v>0</v>
      </c>
      <c r="U81" s="89"/>
      <c r="V81" s="72">
        <f t="shared" si="4"/>
        <v>0</v>
      </c>
      <c r="W81" s="89"/>
      <c r="X81" s="72">
        <f t="shared" si="5"/>
        <v>0</v>
      </c>
      <c r="Y81" s="89"/>
      <c r="Z81" s="72">
        <f t="shared" si="6"/>
        <v>0</v>
      </c>
      <c r="AA81" s="89"/>
      <c r="AB81" s="72">
        <f t="shared" si="7"/>
        <v>0</v>
      </c>
      <c r="AC81" s="89"/>
      <c r="AD81" s="72">
        <f t="shared" si="8"/>
        <v>0</v>
      </c>
      <c r="AE81" s="89"/>
      <c r="AF81" s="72">
        <f t="shared" si="9"/>
        <v>0</v>
      </c>
      <c r="AG81" s="89"/>
      <c r="AH81" s="72">
        <f t="shared" si="10"/>
        <v>0</v>
      </c>
      <c r="AI81" s="89"/>
      <c r="AJ81" s="72">
        <f t="shared" si="11"/>
        <v>0</v>
      </c>
      <c r="AK81" s="89"/>
      <c r="AL81" s="72">
        <f t="shared" si="12"/>
        <v>0</v>
      </c>
    </row>
    <row r="82" spans="1:38" s="138" customFormat="1" ht="24" hidden="1" customHeight="1">
      <c r="A82" s="179">
        <v>67</v>
      </c>
      <c r="B82" s="294"/>
      <c r="C82" s="295"/>
      <c r="D82" s="224"/>
      <c r="E82" s="221"/>
      <c r="F82" s="222"/>
      <c r="G82" s="223"/>
      <c r="H82" s="71">
        <f t="shared" si="0"/>
        <v>0</v>
      </c>
      <c r="I82" s="89"/>
      <c r="J82" s="72">
        <f t="shared" si="13"/>
        <v>0</v>
      </c>
      <c r="K82" s="89"/>
      <c r="L82" s="72">
        <f t="shared" si="14"/>
        <v>0</v>
      </c>
      <c r="M82" s="89"/>
      <c r="N82" s="72">
        <f t="shared" si="1"/>
        <v>0</v>
      </c>
      <c r="O82" s="89"/>
      <c r="P82" s="72">
        <f t="shared" si="15"/>
        <v>0</v>
      </c>
      <c r="Q82" s="89"/>
      <c r="R82" s="72">
        <f t="shared" si="2"/>
        <v>0</v>
      </c>
      <c r="S82" s="89"/>
      <c r="T82" s="72">
        <f t="shared" si="3"/>
        <v>0</v>
      </c>
      <c r="U82" s="89"/>
      <c r="V82" s="72">
        <f t="shared" si="4"/>
        <v>0</v>
      </c>
      <c r="W82" s="89"/>
      <c r="X82" s="72">
        <f t="shared" si="5"/>
        <v>0</v>
      </c>
      <c r="Y82" s="89"/>
      <c r="Z82" s="72">
        <f t="shared" si="6"/>
        <v>0</v>
      </c>
      <c r="AA82" s="89"/>
      <c r="AB82" s="72">
        <f t="shared" si="7"/>
        <v>0</v>
      </c>
      <c r="AC82" s="89"/>
      <c r="AD82" s="72">
        <f t="shared" si="8"/>
        <v>0</v>
      </c>
      <c r="AE82" s="89"/>
      <c r="AF82" s="72">
        <f t="shared" si="9"/>
        <v>0</v>
      </c>
      <c r="AG82" s="89"/>
      <c r="AH82" s="72">
        <f t="shared" si="10"/>
        <v>0</v>
      </c>
      <c r="AI82" s="89"/>
      <c r="AJ82" s="72">
        <f t="shared" si="11"/>
        <v>0</v>
      </c>
      <c r="AK82" s="89"/>
      <c r="AL82" s="72">
        <f t="shared" si="12"/>
        <v>0</v>
      </c>
    </row>
    <row r="83" spans="1:38" s="138" customFormat="1" ht="24" hidden="1" customHeight="1">
      <c r="A83" s="179">
        <v>68</v>
      </c>
      <c r="B83" s="294"/>
      <c r="C83" s="295"/>
      <c r="D83" s="224"/>
      <c r="E83" s="221"/>
      <c r="F83" s="222"/>
      <c r="G83" s="223"/>
      <c r="H83" s="71">
        <f t="shared" si="0"/>
        <v>0</v>
      </c>
      <c r="I83" s="89"/>
      <c r="J83" s="72">
        <f t="shared" si="13"/>
        <v>0</v>
      </c>
      <c r="K83" s="89"/>
      <c r="L83" s="72">
        <f t="shared" si="14"/>
        <v>0</v>
      </c>
      <c r="M83" s="89"/>
      <c r="N83" s="72">
        <f t="shared" si="1"/>
        <v>0</v>
      </c>
      <c r="O83" s="89"/>
      <c r="P83" s="72">
        <f t="shared" si="15"/>
        <v>0</v>
      </c>
      <c r="Q83" s="89"/>
      <c r="R83" s="72">
        <f t="shared" si="2"/>
        <v>0</v>
      </c>
      <c r="S83" s="89"/>
      <c r="T83" s="72">
        <f t="shared" si="3"/>
        <v>0</v>
      </c>
      <c r="U83" s="89"/>
      <c r="V83" s="72">
        <f t="shared" si="4"/>
        <v>0</v>
      </c>
      <c r="W83" s="89"/>
      <c r="X83" s="72">
        <f t="shared" si="5"/>
        <v>0</v>
      </c>
      <c r="Y83" s="89"/>
      <c r="Z83" s="72">
        <f t="shared" si="6"/>
        <v>0</v>
      </c>
      <c r="AA83" s="89"/>
      <c r="AB83" s="72">
        <f t="shared" si="7"/>
        <v>0</v>
      </c>
      <c r="AC83" s="89"/>
      <c r="AD83" s="72">
        <f t="shared" si="8"/>
        <v>0</v>
      </c>
      <c r="AE83" s="89"/>
      <c r="AF83" s="72">
        <f t="shared" si="9"/>
        <v>0</v>
      </c>
      <c r="AG83" s="89"/>
      <c r="AH83" s="72">
        <f t="shared" si="10"/>
        <v>0</v>
      </c>
      <c r="AI83" s="89"/>
      <c r="AJ83" s="72">
        <f t="shared" si="11"/>
        <v>0</v>
      </c>
      <c r="AK83" s="89"/>
      <c r="AL83" s="72">
        <f t="shared" si="12"/>
        <v>0</v>
      </c>
    </row>
    <row r="84" spans="1:38" s="138" customFormat="1" ht="24" hidden="1" customHeight="1">
      <c r="A84" s="179">
        <v>69</v>
      </c>
      <c r="B84" s="294"/>
      <c r="C84" s="295"/>
      <c r="D84" s="224"/>
      <c r="E84" s="221"/>
      <c r="F84" s="222"/>
      <c r="G84" s="223"/>
      <c r="H84" s="71">
        <f t="shared" si="0"/>
        <v>0</v>
      </c>
      <c r="I84" s="89"/>
      <c r="J84" s="72">
        <f t="shared" si="13"/>
        <v>0</v>
      </c>
      <c r="K84" s="89"/>
      <c r="L84" s="72">
        <f t="shared" si="14"/>
        <v>0</v>
      </c>
      <c r="M84" s="89"/>
      <c r="N84" s="72">
        <f t="shared" si="1"/>
        <v>0</v>
      </c>
      <c r="O84" s="89"/>
      <c r="P84" s="72">
        <f t="shared" si="15"/>
        <v>0</v>
      </c>
      <c r="Q84" s="89"/>
      <c r="R84" s="72">
        <f t="shared" si="2"/>
        <v>0</v>
      </c>
      <c r="S84" s="89"/>
      <c r="T84" s="72">
        <f t="shared" si="3"/>
        <v>0</v>
      </c>
      <c r="U84" s="89"/>
      <c r="V84" s="72">
        <f t="shared" si="4"/>
        <v>0</v>
      </c>
      <c r="W84" s="89"/>
      <c r="X84" s="72">
        <f t="shared" si="5"/>
        <v>0</v>
      </c>
      <c r="Y84" s="89"/>
      <c r="Z84" s="72">
        <f t="shared" si="6"/>
        <v>0</v>
      </c>
      <c r="AA84" s="89"/>
      <c r="AB84" s="72">
        <f t="shared" si="7"/>
        <v>0</v>
      </c>
      <c r="AC84" s="89"/>
      <c r="AD84" s="72">
        <f t="shared" si="8"/>
        <v>0</v>
      </c>
      <c r="AE84" s="89"/>
      <c r="AF84" s="72">
        <f t="shared" si="9"/>
        <v>0</v>
      </c>
      <c r="AG84" s="89"/>
      <c r="AH84" s="72">
        <f t="shared" si="10"/>
        <v>0</v>
      </c>
      <c r="AI84" s="89"/>
      <c r="AJ84" s="72">
        <f t="shared" si="11"/>
        <v>0</v>
      </c>
      <c r="AK84" s="89"/>
      <c r="AL84" s="72">
        <f t="shared" si="12"/>
        <v>0</v>
      </c>
    </row>
    <row r="85" spans="1:38" s="138" customFormat="1" ht="24" hidden="1" customHeight="1">
      <c r="A85" s="179">
        <v>70</v>
      </c>
      <c r="B85" s="294"/>
      <c r="C85" s="295"/>
      <c r="D85" s="224"/>
      <c r="E85" s="221"/>
      <c r="F85" s="222"/>
      <c r="G85" s="223"/>
      <c r="H85" s="71">
        <f t="shared" si="0"/>
        <v>0</v>
      </c>
      <c r="I85" s="89"/>
      <c r="J85" s="72">
        <f t="shared" si="13"/>
        <v>0</v>
      </c>
      <c r="K85" s="89"/>
      <c r="L85" s="72">
        <f t="shared" si="14"/>
        <v>0</v>
      </c>
      <c r="M85" s="89"/>
      <c r="N85" s="72">
        <f t="shared" si="1"/>
        <v>0</v>
      </c>
      <c r="O85" s="89"/>
      <c r="P85" s="72">
        <f t="shared" si="15"/>
        <v>0</v>
      </c>
      <c r="Q85" s="89"/>
      <c r="R85" s="72">
        <f t="shared" si="2"/>
        <v>0</v>
      </c>
      <c r="S85" s="89"/>
      <c r="T85" s="72">
        <f t="shared" si="3"/>
        <v>0</v>
      </c>
      <c r="U85" s="89"/>
      <c r="V85" s="72">
        <f t="shared" si="4"/>
        <v>0</v>
      </c>
      <c r="W85" s="89"/>
      <c r="X85" s="72">
        <f t="shared" si="5"/>
        <v>0</v>
      </c>
      <c r="Y85" s="89"/>
      <c r="Z85" s="72">
        <f t="shared" si="6"/>
        <v>0</v>
      </c>
      <c r="AA85" s="89"/>
      <c r="AB85" s="72">
        <f t="shared" si="7"/>
        <v>0</v>
      </c>
      <c r="AC85" s="89"/>
      <c r="AD85" s="72">
        <f t="shared" si="8"/>
        <v>0</v>
      </c>
      <c r="AE85" s="89"/>
      <c r="AF85" s="72">
        <f t="shared" si="9"/>
        <v>0</v>
      </c>
      <c r="AG85" s="89"/>
      <c r="AH85" s="72">
        <f t="shared" si="10"/>
        <v>0</v>
      </c>
      <c r="AI85" s="89"/>
      <c r="AJ85" s="72">
        <f t="shared" si="11"/>
        <v>0</v>
      </c>
      <c r="AK85" s="89"/>
      <c r="AL85" s="72">
        <f t="shared" si="12"/>
        <v>0</v>
      </c>
    </row>
    <row r="86" spans="1:38" s="138" customFormat="1" ht="24" hidden="1" customHeight="1">
      <c r="A86" s="179">
        <v>71</v>
      </c>
      <c r="B86" s="294"/>
      <c r="C86" s="295"/>
      <c r="D86" s="224"/>
      <c r="E86" s="221"/>
      <c r="F86" s="222"/>
      <c r="G86" s="223"/>
      <c r="H86" s="71">
        <f t="shared" si="0"/>
        <v>0</v>
      </c>
      <c r="I86" s="89"/>
      <c r="J86" s="72">
        <f t="shared" si="13"/>
        <v>0</v>
      </c>
      <c r="K86" s="89"/>
      <c r="L86" s="72">
        <f t="shared" si="14"/>
        <v>0</v>
      </c>
      <c r="M86" s="89"/>
      <c r="N86" s="72">
        <f t="shared" si="1"/>
        <v>0</v>
      </c>
      <c r="O86" s="89"/>
      <c r="P86" s="72">
        <f t="shared" si="15"/>
        <v>0</v>
      </c>
      <c r="Q86" s="89"/>
      <c r="R86" s="72">
        <f t="shared" si="2"/>
        <v>0</v>
      </c>
      <c r="S86" s="89"/>
      <c r="T86" s="72">
        <f t="shared" si="3"/>
        <v>0</v>
      </c>
      <c r="U86" s="89"/>
      <c r="V86" s="72">
        <f t="shared" si="4"/>
        <v>0</v>
      </c>
      <c r="W86" s="89"/>
      <c r="X86" s="72">
        <f t="shared" si="5"/>
        <v>0</v>
      </c>
      <c r="Y86" s="89"/>
      <c r="Z86" s="72">
        <f t="shared" si="6"/>
        <v>0</v>
      </c>
      <c r="AA86" s="89"/>
      <c r="AB86" s="72">
        <f t="shared" si="7"/>
        <v>0</v>
      </c>
      <c r="AC86" s="89"/>
      <c r="AD86" s="72">
        <f t="shared" si="8"/>
        <v>0</v>
      </c>
      <c r="AE86" s="89"/>
      <c r="AF86" s="72">
        <f t="shared" si="9"/>
        <v>0</v>
      </c>
      <c r="AG86" s="89"/>
      <c r="AH86" s="72">
        <f t="shared" si="10"/>
        <v>0</v>
      </c>
      <c r="AI86" s="89"/>
      <c r="AJ86" s="72">
        <f t="shared" si="11"/>
        <v>0</v>
      </c>
      <c r="AK86" s="89"/>
      <c r="AL86" s="72">
        <f t="shared" si="12"/>
        <v>0</v>
      </c>
    </row>
    <row r="87" spans="1:38" s="138" customFormat="1" ht="24" hidden="1" customHeight="1">
      <c r="A87" s="179">
        <v>72</v>
      </c>
      <c r="B87" s="294"/>
      <c r="C87" s="295"/>
      <c r="D87" s="224"/>
      <c r="E87" s="221"/>
      <c r="F87" s="222"/>
      <c r="G87" s="223"/>
      <c r="H87" s="71">
        <f t="shared" si="0"/>
        <v>0</v>
      </c>
      <c r="I87" s="89"/>
      <c r="J87" s="72">
        <f t="shared" si="13"/>
        <v>0</v>
      </c>
      <c r="K87" s="89"/>
      <c r="L87" s="72">
        <f t="shared" si="14"/>
        <v>0</v>
      </c>
      <c r="M87" s="89"/>
      <c r="N87" s="72">
        <f t="shared" si="1"/>
        <v>0</v>
      </c>
      <c r="O87" s="89"/>
      <c r="P87" s="72">
        <f t="shared" si="15"/>
        <v>0</v>
      </c>
      <c r="Q87" s="89"/>
      <c r="R87" s="72">
        <f t="shared" si="2"/>
        <v>0</v>
      </c>
      <c r="S87" s="89"/>
      <c r="T87" s="72">
        <f t="shared" si="3"/>
        <v>0</v>
      </c>
      <c r="U87" s="89"/>
      <c r="V87" s="72">
        <f t="shared" si="4"/>
        <v>0</v>
      </c>
      <c r="W87" s="89"/>
      <c r="X87" s="72">
        <f t="shared" si="5"/>
        <v>0</v>
      </c>
      <c r="Y87" s="89"/>
      <c r="Z87" s="72">
        <f t="shared" si="6"/>
        <v>0</v>
      </c>
      <c r="AA87" s="89"/>
      <c r="AB87" s="72">
        <f t="shared" si="7"/>
        <v>0</v>
      </c>
      <c r="AC87" s="89"/>
      <c r="AD87" s="72">
        <f t="shared" si="8"/>
        <v>0</v>
      </c>
      <c r="AE87" s="89"/>
      <c r="AF87" s="72">
        <f t="shared" si="9"/>
        <v>0</v>
      </c>
      <c r="AG87" s="89"/>
      <c r="AH87" s="72">
        <f t="shared" si="10"/>
        <v>0</v>
      </c>
      <c r="AI87" s="89"/>
      <c r="AJ87" s="72">
        <f t="shared" si="11"/>
        <v>0</v>
      </c>
      <c r="AK87" s="89"/>
      <c r="AL87" s="72">
        <f t="shared" si="12"/>
        <v>0</v>
      </c>
    </row>
    <row r="88" spans="1:38" s="138" customFormat="1" ht="24" hidden="1" customHeight="1">
      <c r="A88" s="179">
        <v>73</v>
      </c>
      <c r="B88" s="294"/>
      <c r="C88" s="295"/>
      <c r="D88" s="224"/>
      <c r="E88" s="221"/>
      <c r="F88" s="222"/>
      <c r="G88" s="223"/>
      <c r="H88" s="71">
        <f t="shared" si="0"/>
        <v>0</v>
      </c>
      <c r="I88" s="89"/>
      <c r="J88" s="72">
        <f t="shared" si="13"/>
        <v>0</v>
      </c>
      <c r="K88" s="89"/>
      <c r="L88" s="72">
        <f t="shared" si="14"/>
        <v>0</v>
      </c>
      <c r="M88" s="89"/>
      <c r="N88" s="72">
        <f t="shared" si="1"/>
        <v>0</v>
      </c>
      <c r="O88" s="89"/>
      <c r="P88" s="72">
        <f t="shared" si="15"/>
        <v>0</v>
      </c>
      <c r="Q88" s="89"/>
      <c r="R88" s="72">
        <f t="shared" si="2"/>
        <v>0</v>
      </c>
      <c r="S88" s="89"/>
      <c r="T88" s="72">
        <f t="shared" si="3"/>
        <v>0</v>
      </c>
      <c r="U88" s="89"/>
      <c r="V88" s="72">
        <f t="shared" si="4"/>
        <v>0</v>
      </c>
      <c r="W88" s="89"/>
      <c r="X88" s="72">
        <f t="shared" si="5"/>
        <v>0</v>
      </c>
      <c r="Y88" s="89"/>
      <c r="Z88" s="72">
        <f t="shared" si="6"/>
        <v>0</v>
      </c>
      <c r="AA88" s="89"/>
      <c r="AB88" s="72">
        <f t="shared" si="7"/>
        <v>0</v>
      </c>
      <c r="AC88" s="89"/>
      <c r="AD88" s="72">
        <f t="shared" si="8"/>
        <v>0</v>
      </c>
      <c r="AE88" s="89"/>
      <c r="AF88" s="72">
        <f t="shared" si="9"/>
        <v>0</v>
      </c>
      <c r="AG88" s="89"/>
      <c r="AH88" s="72">
        <f t="shared" si="10"/>
        <v>0</v>
      </c>
      <c r="AI88" s="89"/>
      <c r="AJ88" s="72">
        <f t="shared" si="11"/>
        <v>0</v>
      </c>
      <c r="AK88" s="89"/>
      <c r="AL88" s="72">
        <f t="shared" si="12"/>
        <v>0</v>
      </c>
    </row>
    <row r="89" spans="1:38" s="138" customFormat="1" ht="24" hidden="1" customHeight="1">
      <c r="A89" s="179">
        <v>74</v>
      </c>
      <c r="B89" s="294"/>
      <c r="C89" s="295"/>
      <c r="D89" s="224"/>
      <c r="E89" s="221"/>
      <c r="F89" s="222"/>
      <c r="G89" s="223"/>
      <c r="H89" s="71">
        <f t="shared" si="0"/>
        <v>0</v>
      </c>
      <c r="I89" s="89"/>
      <c r="J89" s="72">
        <f t="shared" si="13"/>
        <v>0</v>
      </c>
      <c r="K89" s="89"/>
      <c r="L89" s="72">
        <f t="shared" si="14"/>
        <v>0</v>
      </c>
      <c r="M89" s="89"/>
      <c r="N89" s="72">
        <f t="shared" si="1"/>
        <v>0</v>
      </c>
      <c r="O89" s="89"/>
      <c r="P89" s="72">
        <f t="shared" si="15"/>
        <v>0</v>
      </c>
      <c r="Q89" s="89"/>
      <c r="R89" s="72">
        <f t="shared" si="2"/>
        <v>0</v>
      </c>
      <c r="S89" s="89"/>
      <c r="T89" s="72">
        <f t="shared" si="3"/>
        <v>0</v>
      </c>
      <c r="U89" s="89"/>
      <c r="V89" s="72">
        <f t="shared" si="4"/>
        <v>0</v>
      </c>
      <c r="W89" s="89"/>
      <c r="X89" s="72">
        <f t="shared" si="5"/>
        <v>0</v>
      </c>
      <c r="Y89" s="89"/>
      <c r="Z89" s="72">
        <f t="shared" si="6"/>
        <v>0</v>
      </c>
      <c r="AA89" s="89"/>
      <c r="AB89" s="72">
        <f t="shared" si="7"/>
        <v>0</v>
      </c>
      <c r="AC89" s="89"/>
      <c r="AD89" s="72">
        <f t="shared" si="8"/>
        <v>0</v>
      </c>
      <c r="AE89" s="89"/>
      <c r="AF89" s="72">
        <f t="shared" si="9"/>
        <v>0</v>
      </c>
      <c r="AG89" s="89"/>
      <c r="AH89" s="72">
        <f t="shared" si="10"/>
        <v>0</v>
      </c>
      <c r="AI89" s="89"/>
      <c r="AJ89" s="72">
        <f t="shared" si="11"/>
        <v>0</v>
      </c>
      <c r="AK89" s="89"/>
      <c r="AL89" s="72">
        <f t="shared" si="12"/>
        <v>0</v>
      </c>
    </row>
    <row r="90" spans="1:38" s="138" customFormat="1" ht="24" hidden="1" customHeight="1">
      <c r="A90" s="179">
        <v>75</v>
      </c>
      <c r="B90" s="294"/>
      <c r="C90" s="295"/>
      <c r="D90" s="224"/>
      <c r="E90" s="221"/>
      <c r="F90" s="222"/>
      <c r="G90" s="223"/>
      <c r="H90" s="71">
        <f t="shared" si="0"/>
        <v>0</v>
      </c>
      <c r="I90" s="89"/>
      <c r="J90" s="72">
        <f t="shared" si="13"/>
        <v>0</v>
      </c>
      <c r="K90" s="89"/>
      <c r="L90" s="72">
        <f t="shared" si="14"/>
        <v>0</v>
      </c>
      <c r="M90" s="89"/>
      <c r="N90" s="72">
        <f t="shared" si="1"/>
        <v>0</v>
      </c>
      <c r="O90" s="89"/>
      <c r="P90" s="72">
        <f t="shared" si="15"/>
        <v>0</v>
      </c>
      <c r="Q90" s="89"/>
      <c r="R90" s="72">
        <f t="shared" si="2"/>
        <v>0</v>
      </c>
      <c r="S90" s="89"/>
      <c r="T90" s="72">
        <f t="shared" si="3"/>
        <v>0</v>
      </c>
      <c r="U90" s="89"/>
      <c r="V90" s="72">
        <f t="shared" si="4"/>
        <v>0</v>
      </c>
      <c r="W90" s="89"/>
      <c r="X90" s="72">
        <f t="shared" si="5"/>
        <v>0</v>
      </c>
      <c r="Y90" s="89"/>
      <c r="Z90" s="72">
        <f t="shared" si="6"/>
        <v>0</v>
      </c>
      <c r="AA90" s="89"/>
      <c r="AB90" s="72">
        <f t="shared" si="7"/>
        <v>0</v>
      </c>
      <c r="AC90" s="89"/>
      <c r="AD90" s="72">
        <f t="shared" si="8"/>
        <v>0</v>
      </c>
      <c r="AE90" s="89"/>
      <c r="AF90" s="72">
        <f t="shared" si="9"/>
        <v>0</v>
      </c>
      <c r="AG90" s="89"/>
      <c r="AH90" s="72">
        <f t="shared" si="10"/>
        <v>0</v>
      </c>
      <c r="AI90" s="89"/>
      <c r="AJ90" s="72">
        <f t="shared" si="11"/>
        <v>0</v>
      </c>
      <c r="AK90" s="89"/>
      <c r="AL90" s="72">
        <f t="shared" si="12"/>
        <v>0</v>
      </c>
    </row>
    <row r="91" spans="1:38" s="138" customFormat="1" ht="24" hidden="1" customHeight="1">
      <c r="A91" s="179">
        <v>76</v>
      </c>
      <c r="B91" s="294"/>
      <c r="C91" s="295"/>
      <c r="D91" s="224"/>
      <c r="E91" s="221"/>
      <c r="F91" s="222"/>
      <c r="G91" s="223"/>
      <c r="H91" s="71">
        <f t="shared" si="0"/>
        <v>0</v>
      </c>
      <c r="I91" s="89"/>
      <c r="J91" s="72">
        <f t="shared" si="13"/>
        <v>0</v>
      </c>
      <c r="K91" s="89"/>
      <c r="L91" s="72">
        <f t="shared" si="14"/>
        <v>0</v>
      </c>
      <c r="M91" s="89"/>
      <c r="N91" s="72">
        <f t="shared" si="1"/>
        <v>0</v>
      </c>
      <c r="O91" s="89"/>
      <c r="P91" s="72">
        <f t="shared" si="15"/>
        <v>0</v>
      </c>
      <c r="Q91" s="89"/>
      <c r="R91" s="72">
        <f t="shared" si="2"/>
        <v>0</v>
      </c>
      <c r="S91" s="89"/>
      <c r="T91" s="72">
        <f t="shared" si="3"/>
        <v>0</v>
      </c>
      <c r="U91" s="89"/>
      <c r="V91" s="72">
        <f t="shared" si="4"/>
        <v>0</v>
      </c>
      <c r="W91" s="89"/>
      <c r="X91" s="72">
        <f t="shared" si="5"/>
        <v>0</v>
      </c>
      <c r="Y91" s="89"/>
      <c r="Z91" s="72">
        <f t="shared" si="6"/>
        <v>0</v>
      </c>
      <c r="AA91" s="89"/>
      <c r="AB91" s="72">
        <f t="shared" si="7"/>
        <v>0</v>
      </c>
      <c r="AC91" s="89"/>
      <c r="AD91" s="72">
        <f t="shared" si="8"/>
        <v>0</v>
      </c>
      <c r="AE91" s="89"/>
      <c r="AF91" s="72">
        <f t="shared" si="9"/>
        <v>0</v>
      </c>
      <c r="AG91" s="89"/>
      <c r="AH91" s="72">
        <f t="shared" si="10"/>
        <v>0</v>
      </c>
      <c r="AI91" s="89"/>
      <c r="AJ91" s="72">
        <f t="shared" si="11"/>
        <v>0</v>
      </c>
      <c r="AK91" s="89"/>
      <c r="AL91" s="72">
        <f t="shared" si="12"/>
        <v>0</v>
      </c>
    </row>
    <row r="92" spans="1:38" s="138" customFormat="1" ht="24" hidden="1" customHeight="1">
      <c r="A92" s="179">
        <v>77</v>
      </c>
      <c r="B92" s="294"/>
      <c r="C92" s="295"/>
      <c r="D92" s="224"/>
      <c r="E92" s="221"/>
      <c r="F92" s="222"/>
      <c r="G92" s="223"/>
      <c r="H92" s="71">
        <f t="shared" si="0"/>
        <v>0</v>
      </c>
      <c r="I92" s="89"/>
      <c r="J92" s="72">
        <f t="shared" si="13"/>
        <v>0</v>
      </c>
      <c r="K92" s="89"/>
      <c r="L92" s="72">
        <f t="shared" si="14"/>
        <v>0</v>
      </c>
      <c r="M92" s="89"/>
      <c r="N92" s="72">
        <f t="shared" si="1"/>
        <v>0</v>
      </c>
      <c r="O92" s="89"/>
      <c r="P92" s="72">
        <f t="shared" si="15"/>
        <v>0</v>
      </c>
      <c r="Q92" s="89"/>
      <c r="R92" s="72">
        <f t="shared" si="2"/>
        <v>0</v>
      </c>
      <c r="S92" s="89"/>
      <c r="T92" s="72">
        <f t="shared" si="3"/>
        <v>0</v>
      </c>
      <c r="U92" s="89"/>
      <c r="V92" s="72">
        <f t="shared" si="4"/>
        <v>0</v>
      </c>
      <c r="W92" s="89"/>
      <c r="X92" s="72">
        <f t="shared" si="5"/>
        <v>0</v>
      </c>
      <c r="Y92" s="89"/>
      <c r="Z92" s="72">
        <f t="shared" si="6"/>
        <v>0</v>
      </c>
      <c r="AA92" s="89"/>
      <c r="AB92" s="72">
        <f t="shared" si="7"/>
        <v>0</v>
      </c>
      <c r="AC92" s="89"/>
      <c r="AD92" s="72">
        <f t="shared" si="8"/>
        <v>0</v>
      </c>
      <c r="AE92" s="89"/>
      <c r="AF92" s="72">
        <f t="shared" si="9"/>
        <v>0</v>
      </c>
      <c r="AG92" s="89"/>
      <c r="AH92" s="72">
        <f t="shared" si="10"/>
        <v>0</v>
      </c>
      <c r="AI92" s="89"/>
      <c r="AJ92" s="72">
        <f t="shared" si="11"/>
        <v>0</v>
      </c>
      <c r="AK92" s="89"/>
      <c r="AL92" s="72">
        <f t="shared" si="12"/>
        <v>0</v>
      </c>
    </row>
    <row r="93" spans="1:38" s="138" customFormat="1" ht="24" hidden="1" customHeight="1">
      <c r="A93" s="179">
        <v>78</v>
      </c>
      <c r="B93" s="294"/>
      <c r="C93" s="295"/>
      <c r="D93" s="224"/>
      <c r="E93" s="221"/>
      <c r="F93" s="222"/>
      <c r="G93" s="223"/>
      <c r="H93" s="71">
        <f t="shared" si="0"/>
        <v>0</v>
      </c>
      <c r="I93" s="89"/>
      <c r="J93" s="72">
        <f t="shared" si="13"/>
        <v>0</v>
      </c>
      <c r="K93" s="89"/>
      <c r="L93" s="72">
        <f t="shared" si="14"/>
        <v>0</v>
      </c>
      <c r="M93" s="89"/>
      <c r="N93" s="72">
        <f t="shared" si="1"/>
        <v>0</v>
      </c>
      <c r="O93" s="89"/>
      <c r="P93" s="72">
        <f t="shared" si="15"/>
        <v>0</v>
      </c>
      <c r="Q93" s="89"/>
      <c r="R93" s="72">
        <f t="shared" si="2"/>
        <v>0</v>
      </c>
      <c r="S93" s="89"/>
      <c r="T93" s="72">
        <f t="shared" si="3"/>
        <v>0</v>
      </c>
      <c r="U93" s="89"/>
      <c r="V93" s="72">
        <f t="shared" si="4"/>
        <v>0</v>
      </c>
      <c r="W93" s="89"/>
      <c r="X93" s="72">
        <f t="shared" si="5"/>
        <v>0</v>
      </c>
      <c r="Y93" s="89"/>
      <c r="Z93" s="72">
        <f t="shared" si="6"/>
        <v>0</v>
      </c>
      <c r="AA93" s="89"/>
      <c r="AB93" s="72">
        <f t="shared" si="7"/>
        <v>0</v>
      </c>
      <c r="AC93" s="89"/>
      <c r="AD93" s="72">
        <f t="shared" si="8"/>
        <v>0</v>
      </c>
      <c r="AE93" s="89"/>
      <c r="AF93" s="72">
        <f t="shared" si="9"/>
        <v>0</v>
      </c>
      <c r="AG93" s="89"/>
      <c r="AH93" s="72">
        <f t="shared" si="10"/>
        <v>0</v>
      </c>
      <c r="AI93" s="89"/>
      <c r="AJ93" s="72">
        <f t="shared" si="11"/>
        <v>0</v>
      </c>
      <c r="AK93" s="89"/>
      <c r="AL93" s="72">
        <f t="shared" si="12"/>
        <v>0</v>
      </c>
    </row>
    <row r="94" spans="1:38" s="138" customFormat="1" ht="24" hidden="1" customHeight="1">
      <c r="A94" s="179">
        <v>79</v>
      </c>
      <c r="B94" s="294"/>
      <c r="C94" s="295"/>
      <c r="D94" s="224"/>
      <c r="E94" s="221"/>
      <c r="F94" s="222"/>
      <c r="G94" s="223"/>
      <c r="H94" s="71">
        <f t="shared" si="0"/>
        <v>0</v>
      </c>
      <c r="I94" s="89"/>
      <c r="J94" s="72">
        <f t="shared" si="13"/>
        <v>0</v>
      </c>
      <c r="K94" s="89"/>
      <c r="L94" s="72">
        <f t="shared" si="14"/>
        <v>0</v>
      </c>
      <c r="M94" s="89"/>
      <c r="N94" s="72">
        <f t="shared" si="1"/>
        <v>0</v>
      </c>
      <c r="O94" s="89"/>
      <c r="P94" s="72">
        <f t="shared" si="15"/>
        <v>0</v>
      </c>
      <c r="Q94" s="89"/>
      <c r="R94" s="72">
        <f t="shared" si="2"/>
        <v>0</v>
      </c>
      <c r="S94" s="89"/>
      <c r="T94" s="72">
        <f t="shared" si="3"/>
        <v>0</v>
      </c>
      <c r="U94" s="89"/>
      <c r="V94" s="72">
        <f t="shared" si="4"/>
        <v>0</v>
      </c>
      <c r="W94" s="89"/>
      <c r="X94" s="72">
        <f t="shared" si="5"/>
        <v>0</v>
      </c>
      <c r="Y94" s="89"/>
      <c r="Z94" s="72">
        <f t="shared" si="6"/>
        <v>0</v>
      </c>
      <c r="AA94" s="89"/>
      <c r="AB94" s="72">
        <f t="shared" si="7"/>
        <v>0</v>
      </c>
      <c r="AC94" s="89"/>
      <c r="AD94" s="72">
        <f t="shared" si="8"/>
        <v>0</v>
      </c>
      <c r="AE94" s="89"/>
      <c r="AF94" s="72">
        <f t="shared" si="9"/>
        <v>0</v>
      </c>
      <c r="AG94" s="89"/>
      <c r="AH94" s="72">
        <f t="shared" si="10"/>
        <v>0</v>
      </c>
      <c r="AI94" s="89"/>
      <c r="AJ94" s="72">
        <f t="shared" si="11"/>
        <v>0</v>
      </c>
      <c r="AK94" s="89"/>
      <c r="AL94" s="72">
        <f t="shared" si="12"/>
        <v>0</v>
      </c>
    </row>
    <row r="95" spans="1:38" s="138" customFormat="1" ht="24" hidden="1" customHeight="1">
      <c r="A95" s="179">
        <v>80</v>
      </c>
      <c r="B95" s="294"/>
      <c r="C95" s="295"/>
      <c r="D95" s="224"/>
      <c r="E95" s="221"/>
      <c r="F95" s="222"/>
      <c r="G95" s="223"/>
      <c r="H95" s="71">
        <f t="shared" si="0"/>
        <v>0</v>
      </c>
      <c r="I95" s="89"/>
      <c r="J95" s="72">
        <f t="shared" si="13"/>
        <v>0</v>
      </c>
      <c r="K95" s="89"/>
      <c r="L95" s="72">
        <f t="shared" si="14"/>
        <v>0</v>
      </c>
      <c r="M95" s="89"/>
      <c r="N95" s="72">
        <f t="shared" si="1"/>
        <v>0</v>
      </c>
      <c r="O95" s="89"/>
      <c r="P95" s="72">
        <f t="shared" si="15"/>
        <v>0</v>
      </c>
      <c r="Q95" s="89"/>
      <c r="R95" s="72">
        <f t="shared" si="2"/>
        <v>0</v>
      </c>
      <c r="S95" s="89"/>
      <c r="T95" s="72">
        <f t="shared" si="3"/>
        <v>0</v>
      </c>
      <c r="U95" s="89"/>
      <c r="V95" s="72">
        <f t="shared" si="4"/>
        <v>0</v>
      </c>
      <c r="W95" s="89"/>
      <c r="X95" s="72">
        <f t="shared" si="5"/>
        <v>0</v>
      </c>
      <c r="Y95" s="89"/>
      <c r="Z95" s="72">
        <f t="shared" si="6"/>
        <v>0</v>
      </c>
      <c r="AA95" s="89"/>
      <c r="AB95" s="72">
        <f t="shared" si="7"/>
        <v>0</v>
      </c>
      <c r="AC95" s="89"/>
      <c r="AD95" s="72">
        <f t="shared" si="8"/>
        <v>0</v>
      </c>
      <c r="AE95" s="89"/>
      <c r="AF95" s="72">
        <f t="shared" si="9"/>
        <v>0</v>
      </c>
      <c r="AG95" s="89"/>
      <c r="AH95" s="72">
        <f t="shared" si="10"/>
        <v>0</v>
      </c>
      <c r="AI95" s="89"/>
      <c r="AJ95" s="72">
        <f t="shared" si="11"/>
        <v>0</v>
      </c>
      <c r="AK95" s="89"/>
      <c r="AL95" s="72">
        <f t="shared" si="12"/>
        <v>0</v>
      </c>
    </row>
    <row r="96" spans="1:38" s="138" customFormat="1" ht="24" hidden="1" customHeight="1">
      <c r="A96" s="179">
        <v>81</v>
      </c>
      <c r="B96" s="294"/>
      <c r="C96" s="295"/>
      <c r="D96" s="224"/>
      <c r="E96" s="221"/>
      <c r="F96" s="222"/>
      <c r="G96" s="223"/>
      <c r="H96" s="71">
        <f t="shared" si="0"/>
        <v>0</v>
      </c>
      <c r="I96" s="89"/>
      <c r="J96" s="72">
        <f t="shared" si="13"/>
        <v>0</v>
      </c>
      <c r="K96" s="89"/>
      <c r="L96" s="72">
        <f t="shared" si="14"/>
        <v>0</v>
      </c>
      <c r="M96" s="89"/>
      <c r="N96" s="72">
        <f t="shared" si="1"/>
        <v>0</v>
      </c>
      <c r="O96" s="89"/>
      <c r="P96" s="72">
        <f t="shared" si="15"/>
        <v>0</v>
      </c>
      <c r="Q96" s="89"/>
      <c r="R96" s="72">
        <f t="shared" si="2"/>
        <v>0</v>
      </c>
      <c r="S96" s="89"/>
      <c r="T96" s="72">
        <f t="shared" si="3"/>
        <v>0</v>
      </c>
      <c r="U96" s="89"/>
      <c r="V96" s="72">
        <f t="shared" si="4"/>
        <v>0</v>
      </c>
      <c r="W96" s="89"/>
      <c r="X96" s="72">
        <f t="shared" si="5"/>
        <v>0</v>
      </c>
      <c r="Y96" s="89"/>
      <c r="Z96" s="72">
        <f t="shared" si="6"/>
        <v>0</v>
      </c>
      <c r="AA96" s="89"/>
      <c r="AB96" s="72">
        <f t="shared" si="7"/>
        <v>0</v>
      </c>
      <c r="AC96" s="89"/>
      <c r="AD96" s="72">
        <f t="shared" si="8"/>
        <v>0</v>
      </c>
      <c r="AE96" s="89"/>
      <c r="AF96" s="72">
        <f t="shared" si="9"/>
        <v>0</v>
      </c>
      <c r="AG96" s="89"/>
      <c r="AH96" s="72">
        <f t="shared" si="10"/>
        <v>0</v>
      </c>
      <c r="AI96" s="89"/>
      <c r="AJ96" s="72">
        <f t="shared" si="11"/>
        <v>0</v>
      </c>
      <c r="AK96" s="89"/>
      <c r="AL96" s="72">
        <f t="shared" si="12"/>
        <v>0</v>
      </c>
    </row>
    <row r="97" spans="1:38" s="138" customFormat="1" ht="24" hidden="1" customHeight="1">
      <c r="A97" s="179">
        <v>82</v>
      </c>
      <c r="B97" s="294"/>
      <c r="C97" s="295"/>
      <c r="D97" s="224"/>
      <c r="E97" s="221"/>
      <c r="F97" s="222"/>
      <c r="G97" s="223"/>
      <c r="H97" s="71">
        <f t="shared" si="0"/>
        <v>0</v>
      </c>
      <c r="I97" s="89"/>
      <c r="J97" s="72">
        <f t="shared" si="13"/>
        <v>0</v>
      </c>
      <c r="K97" s="89"/>
      <c r="L97" s="72">
        <f t="shared" si="14"/>
        <v>0</v>
      </c>
      <c r="M97" s="89"/>
      <c r="N97" s="72">
        <f t="shared" si="1"/>
        <v>0</v>
      </c>
      <c r="O97" s="89"/>
      <c r="P97" s="72">
        <f t="shared" si="15"/>
        <v>0</v>
      </c>
      <c r="Q97" s="89"/>
      <c r="R97" s="72">
        <f t="shared" si="2"/>
        <v>0</v>
      </c>
      <c r="S97" s="89"/>
      <c r="T97" s="72">
        <f t="shared" si="3"/>
        <v>0</v>
      </c>
      <c r="U97" s="89"/>
      <c r="V97" s="72">
        <f t="shared" si="4"/>
        <v>0</v>
      </c>
      <c r="W97" s="89"/>
      <c r="X97" s="72">
        <f t="shared" si="5"/>
        <v>0</v>
      </c>
      <c r="Y97" s="89"/>
      <c r="Z97" s="72">
        <f t="shared" si="6"/>
        <v>0</v>
      </c>
      <c r="AA97" s="89"/>
      <c r="AB97" s="72">
        <f t="shared" si="7"/>
        <v>0</v>
      </c>
      <c r="AC97" s="89"/>
      <c r="AD97" s="72">
        <f t="shared" si="8"/>
        <v>0</v>
      </c>
      <c r="AE97" s="89"/>
      <c r="AF97" s="72">
        <f t="shared" si="9"/>
        <v>0</v>
      </c>
      <c r="AG97" s="89"/>
      <c r="AH97" s="72">
        <f t="shared" si="10"/>
        <v>0</v>
      </c>
      <c r="AI97" s="89"/>
      <c r="AJ97" s="72">
        <f t="shared" si="11"/>
        <v>0</v>
      </c>
      <c r="AK97" s="89"/>
      <c r="AL97" s="72">
        <f t="shared" si="12"/>
        <v>0</v>
      </c>
    </row>
    <row r="98" spans="1:38" s="138" customFormat="1" ht="24" hidden="1" customHeight="1">
      <c r="A98" s="179">
        <v>83</v>
      </c>
      <c r="B98" s="294"/>
      <c r="C98" s="295"/>
      <c r="D98" s="224"/>
      <c r="E98" s="221"/>
      <c r="F98" s="222"/>
      <c r="G98" s="223"/>
      <c r="H98" s="71">
        <f t="shared" si="0"/>
        <v>0</v>
      </c>
      <c r="I98" s="89"/>
      <c r="J98" s="72">
        <f t="shared" si="13"/>
        <v>0</v>
      </c>
      <c r="K98" s="89"/>
      <c r="L98" s="72">
        <f t="shared" si="14"/>
        <v>0</v>
      </c>
      <c r="M98" s="89"/>
      <c r="N98" s="72">
        <f t="shared" si="1"/>
        <v>0</v>
      </c>
      <c r="O98" s="89"/>
      <c r="P98" s="72">
        <f t="shared" si="15"/>
        <v>0</v>
      </c>
      <c r="Q98" s="89"/>
      <c r="R98" s="72">
        <f t="shared" si="2"/>
        <v>0</v>
      </c>
      <c r="S98" s="89"/>
      <c r="T98" s="72">
        <f t="shared" si="3"/>
        <v>0</v>
      </c>
      <c r="U98" s="89"/>
      <c r="V98" s="72">
        <f t="shared" si="4"/>
        <v>0</v>
      </c>
      <c r="W98" s="89"/>
      <c r="X98" s="72">
        <f t="shared" si="5"/>
        <v>0</v>
      </c>
      <c r="Y98" s="89"/>
      <c r="Z98" s="72">
        <f t="shared" si="6"/>
        <v>0</v>
      </c>
      <c r="AA98" s="89"/>
      <c r="AB98" s="72">
        <f t="shared" si="7"/>
        <v>0</v>
      </c>
      <c r="AC98" s="89"/>
      <c r="AD98" s="72">
        <f t="shared" si="8"/>
        <v>0</v>
      </c>
      <c r="AE98" s="89"/>
      <c r="AF98" s="72">
        <f t="shared" si="9"/>
        <v>0</v>
      </c>
      <c r="AG98" s="89"/>
      <c r="AH98" s="72">
        <f t="shared" si="10"/>
        <v>0</v>
      </c>
      <c r="AI98" s="89"/>
      <c r="AJ98" s="72">
        <f t="shared" si="11"/>
        <v>0</v>
      </c>
      <c r="AK98" s="89"/>
      <c r="AL98" s="72">
        <f t="shared" si="12"/>
        <v>0</v>
      </c>
    </row>
    <row r="99" spans="1:38" s="138" customFormat="1" ht="24" hidden="1" customHeight="1">
      <c r="A99" s="179">
        <v>84</v>
      </c>
      <c r="B99" s="294"/>
      <c r="C99" s="295"/>
      <c r="D99" s="224"/>
      <c r="E99" s="221"/>
      <c r="F99" s="222"/>
      <c r="G99" s="223"/>
      <c r="H99" s="71">
        <f t="shared" si="0"/>
        <v>0</v>
      </c>
      <c r="I99" s="89"/>
      <c r="J99" s="72">
        <f t="shared" si="13"/>
        <v>0</v>
      </c>
      <c r="K99" s="89"/>
      <c r="L99" s="72">
        <f t="shared" si="14"/>
        <v>0</v>
      </c>
      <c r="M99" s="89"/>
      <c r="N99" s="72">
        <f t="shared" si="1"/>
        <v>0</v>
      </c>
      <c r="O99" s="89"/>
      <c r="P99" s="72">
        <f t="shared" si="15"/>
        <v>0</v>
      </c>
      <c r="Q99" s="89"/>
      <c r="R99" s="72">
        <f t="shared" si="2"/>
        <v>0</v>
      </c>
      <c r="S99" s="89"/>
      <c r="T99" s="72">
        <f t="shared" si="3"/>
        <v>0</v>
      </c>
      <c r="U99" s="89"/>
      <c r="V99" s="72">
        <f t="shared" si="4"/>
        <v>0</v>
      </c>
      <c r="W99" s="89"/>
      <c r="X99" s="72">
        <f t="shared" si="5"/>
        <v>0</v>
      </c>
      <c r="Y99" s="89"/>
      <c r="Z99" s="72">
        <f t="shared" si="6"/>
        <v>0</v>
      </c>
      <c r="AA99" s="89"/>
      <c r="AB99" s="72">
        <f t="shared" si="7"/>
        <v>0</v>
      </c>
      <c r="AC99" s="89"/>
      <c r="AD99" s="72">
        <f t="shared" si="8"/>
        <v>0</v>
      </c>
      <c r="AE99" s="89"/>
      <c r="AF99" s="72">
        <f t="shared" si="9"/>
        <v>0</v>
      </c>
      <c r="AG99" s="89"/>
      <c r="AH99" s="72">
        <f t="shared" si="10"/>
        <v>0</v>
      </c>
      <c r="AI99" s="89"/>
      <c r="AJ99" s="72">
        <f t="shared" si="11"/>
        <v>0</v>
      </c>
      <c r="AK99" s="89"/>
      <c r="AL99" s="72">
        <f t="shared" si="12"/>
        <v>0</v>
      </c>
    </row>
    <row r="100" spans="1:38" s="138" customFormat="1" ht="24" hidden="1" customHeight="1">
      <c r="A100" s="179">
        <v>85</v>
      </c>
      <c r="B100" s="294"/>
      <c r="C100" s="295"/>
      <c r="D100" s="224"/>
      <c r="E100" s="221"/>
      <c r="F100" s="222"/>
      <c r="G100" s="223"/>
      <c r="H100" s="71">
        <f t="shared" si="0"/>
        <v>0</v>
      </c>
      <c r="I100" s="89"/>
      <c r="J100" s="72">
        <f t="shared" si="13"/>
        <v>0</v>
      </c>
      <c r="K100" s="89"/>
      <c r="L100" s="72">
        <f t="shared" si="14"/>
        <v>0</v>
      </c>
      <c r="M100" s="89"/>
      <c r="N100" s="72">
        <f t="shared" si="1"/>
        <v>0</v>
      </c>
      <c r="O100" s="89"/>
      <c r="P100" s="72">
        <f t="shared" si="15"/>
        <v>0</v>
      </c>
      <c r="Q100" s="89"/>
      <c r="R100" s="72">
        <f t="shared" si="2"/>
        <v>0</v>
      </c>
      <c r="S100" s="89"/>
      <c r="T100" s="72">
        <f t="shared" si="3"/>
        <v>0</v>
      </c>
      <c r="U100" s="89"/>
      <c r="V100" s="72">
        <f t="shared" si="4"/>
        <v>0</v>
      </c>
      <c r="W100" s="89"/>
      <c r="X100" s="72">
        <f t="shared" si="5"/>
        <v>0</v>
      </c>
      <c r="Y100" s="89"/>
      <c r="Z100" s="72">
        <f t="shared" si="6"/>
        <v>0</v>
      </c>
      <c r="AA100" s="89"/>
      <c r="AB100" s="72">
        <f t="shared" si="7"/>
        <v>0</v>
      </c>
      <c r="AC100" s="89"/>
      <c r="AD100" s="72">
        <f t="shared" si="8"/>
        <v>0</v>
      </c>
      <c r="AE100" s="89"/>
      <c r="AF100" s="72">
        <f t="shared" si="9"/>
        <v>0</v>
      </c>
      <c r="AG100" s="89"/>
      <c r="AH100" s="72">
        <f t="shared" si="10"/>
        <v>0</v>
      </c>
      <c r="AI100" s="89"/>
      <c r="AJ100" s="72">
        <f t="shared" si="11"/>
        <v>0</v>
      </c>
      <c r="AK100" s="89"/>
      <c r="AL100" s="72">
        <f t="shared" si="12"/>
        <v>0</v>
      </c>
    </row>
    <row r="101" spans="1:38" s="138" customFormat="1" ht="24" hidden="1" customHeight="1">
      <c r="A101" s="179">
        <v>86</v>
      </c>
      <c r="B101" s="294"/>
      <c r="C101" s="295"/>
      <c r="D101" s="224"/>
      <c r="E101" s="221"/>
      <c r="F101" s="222"/>
      <c r="G101" s="223"/>
      <c r="H101" s="71">
        <f t="shared" si="0"/>
        <v>0</v>
      </c>
      <c r="I101" s="89"/>
      <c r="J101" s="72">
        <f t="shared" si="13"/>
        <v>0</v>
      </c>
      <c r="K101" s="89"/>
      <c r="L101" s="72">
        <f t="shared" si="14"/>
        <v>0</v>
      </c>
      <c r="M101" s="89"/>
      <c r="N101" s="72">
        <f t="shared" si="1"/>
        <v>0</v>
      </c>
      <c r="O101" s="89"/>
      <c r="P101" s="72">
        <f t="shared" si="15"/>
        <v>0</v>
      </c>
      <c r="Q101" s="89"/>
      <c r="R101" s="72">
        <f t="shared" si="2"/>
        <v>0</v>
      </c>
      <c r="S101" s="89"/>
      <c r="T101" s="72">
        <f t="shared" si="3"/>
        <v>0</v>
      </c>
      <c r="U101" s="89"/>
      <c r="V101" s="72">
        <f t="shared" si="4"/>
        <v>0</v>
      </c>
      <c r="W101" s="89"/>
      <c r="X101" s="72">
        <f t="shared" si="5"/>
        <v>0</v>
      </c>
      <c r="Y101" s="89"/>
      <c r="Z101" s="72">
        <f t="shared" si="6"/>
        <v>0</v>
      </c>
      <c r="AA101" s="89"/>
      <c r="AB101" s="72">
        <f t="shared" si="7"/>
        <v>0</v>
      </c>
      <c r="AC101" s="89"/>
      <c r="AD101" s="72">
        <f t="shared" si="8"/>
        <v>0</v>
      </c>
      <c r="AE101" s="89"/>
      <c r="AF101" s="72">
        <f t="shared" si="9"/>
        <v>0</v>
      </c>
      <c r="AG101" s="89"/>
      <c r="AH101" s="72">
        <f t="shared" si="10"/>
        <v>0</v>
      </c>
      <c r="AI101" s="89"/>
      <c r="AJ101" s="72">
        <f t="shared" si="11"/>
        <v>0</v>
      </c>
      <c r="AK101" s="89"/>
      <c r="AL101" s="72">
        <f t="shared" si="12"/>
        <v>0</v>
      </c>
    </row>
    <row r="102" spans="1:38" s="138" customFormat="1" ht="24" hidden="1" customHeight="1">
      <c r="A102" s="179">
        <v>87</v>
      </c>
      <c r="B102" s="294"/>
      <c r="C102" s="295"/>
      <c r="D102" s="224"/>
      <c r="E102" s="221"/>
      <c r="F102" s="222"/>
      <c r="G102" s="223"/>
      <c r="H102" s="71">
        <f t="shared" si="0"/>
        <v>0</v>
      </c>
      <c r="I102" s="89"/>
      <c r="J102" s="72">
        <f t="shared" si="13"/>
        <v>0</v>
      </c>
      <c r="K102" s="89"/>
      <c r="L102" s="72">
        <f t="shared" si="14"/>
        <v>0</v>
      </c>
      <c r="M102" s="89"/>
      <c r="N102" s="72">
        <f t="shared" si="1"/>
        <v>0</v>
      </c>
      <c r="O102" s="89"/>
      <c r="P102" s="72">
        <f t="shared" si="15"/>
        <v>0</v>
      </c>
      <c r="Q102" s="89"/>
      <c r="R102" s="72">
        <f t="shared" si="2"/>
        <v>0</v>
      </c>
      <c r="S102" s="89"/>
      <c r="T102" s="72">
        <f t="shared" si="3"/>
        <v>0</v>
      </c>
      <c r="U102" s="89"/>
      <c r="V102" s="72">
        <f t="shared" si="4"/>
        <v>0</v>
      </c>
      <c r="W102" s="89"/>
      <c r="X102" s="72">
        <f t="shared" si="5"/>
        <v>0</v>
      </c>
      <c r="Y102" s="89"/>
      <c r="Z102" s="72">
        <f t="shared" si="6"/>
        <v>0</v>
      </c>
      <c r="AA102" s="89"/>
      <c r="AB102" s="72">
        <f t="shared" si="7"/>
        <v>0</v>
      </c>
      <c r="AC102" s="89"/>
      <c r="AD102" s="72">
        <f t="shared" si="8"/>
        <v>0</v>
      </c>
      <c r="AE102" s="89"/>
      <c r="AF102" s="72">
        <f t="shared" si="9"/>
        <v>0</v>
      </c>
      <c r="AG102" s="89"/>
      <c r="AH102" s="72">
        <f t="shared" si="10"/>
        <v>0</v>
      </c>
      <c r="AI102" s="89"/>
      <c r="AJ102" s="72">
        <f t="shared" si="11"/>
        <v>0</v>
      </c>
      <c r="AK102" s="89"/>
      <c r="AL102" s="72">
        <f t="shared" si="12"/>
        <v>0</v>
      </c>
    </row>
    <row r="103" spans="1:38" s="138" customFormat="1" ht="24" hidden="1" customHeight="1">
      <c r="A103" s="179">
        <v>88</v>
      </c>
      <c r="B103" s="294"/>
      <c r="C103" s="295"/>
      <c r="D103" s="224"/>
      <c r="E103" s="221"/>
      <c r="F103" s="222"/>
      <c r="G103" s="223"/>
      <c r="H103" s="71">
        <f t="shared" si="0"/>
        <v>0</v>
      </c>
      <c r="I103" s="89"/>
      <c r="J103" s="72">
        <f t="shared" si="13"/>
        <v>0</v>
      </c>
      <c r="K103" s="89"/>
      <c r="L103" s="72">
        <f t="shared" si="14"/>
        <v>0</v>
      </c>
      <c r="M103" s="89"/>
      <c r="N103" s="72">
        <f t="shared" si="1"/>
        <v>0</v>
      </c>
      <c r="O103" s="89"/>
      <c r="P103" s="72">
        <f t="shared" si="15"/>
        <v>0</v>
      </c>
      <c r="Q103" s="89"/>
      <c r="R103" s="72">
        <f t="shared" si="2"/>
        <v>0</v>
      </c>
      <c r="S103" s="89"/>
      <c r="T103" s="72">
        <f t="shared" si="3"/>
        <v>0</v>
      </c>
      <c r="U103" s="89"/>
      <c r="V103" s="72">
        <f t="shared" si="4"/>
        <v>0</v>
      </c>
      <c r="W103" s="89"/>
      <c r="X103" s="72">
        <f t="shared" si="5"/>
        <v>0</v>
      </c>
      <c r="Y103" s="89"/>
      <c r="Z103" s="72">
        <f t="shared" si="6"/>
        <v>0</v>
      </c>
      <c r="AA103" s="89"/>
      <c r="AB103" s="72">
        <f t="shared" si="7"/>
        <v>0</v>
      </c>
      <c r="AC103" s="89"/>
      <c r="AD103" s="72">
        <f t="shared" si="8"/>
        <v>0</v>
      </c>
      <c r="AE103" s="89"/>
      <c r="AF103" s="72">
        <f t="shared" si="9"/>
        <v>0</v>
      </c>
      <c r="AG103" s="89"/>
      <c r="AH103" s="72">
        <f t="shared" si="10"/>
        <v>0</v>
      </c>
      <c r="AI103" s="89"/>
      <c r="AJ103" s="72">
        <f t="shared" si="11"/>
        <v>0</v>
      </c>
      <c r="AK103" s="89"/>
      <c r="AL103" s="72">
        <f t="shared" si="12"/>
        <v>0</v>
      </c>
    </row>
    <row r="104" spans="1:38" s="138" customFormat="1" ht="24" hidden="1" customHeight="1">
      <c r="A104" s="179">
        <v>89</v>
      </c>
      <c r="B104" s="294"/>
      <c r="C104" s="295"/>
      <c r="D104" s="224"/>
      <c r="E104" s="221"/>
      <c r="F104" s="222"/>
      <c r="G104" s="223"/>
      <c r="H104" s="71">
        <f t="shared" si="0"/>
        <v>0</v>
      </c>
      <c r="I104" s="89"/>
      <c r="J104" s="72">
        <f t="shared" si="13"/>
        <v>0</v>
      </c>
      <c r="K104" s="89"/>
      <c r="L104" s="72">
        <f t="shared" si="14"/>
        <v>0</v>
      </c>
      <c r="M104" s="89"/>
      <c r="N104" s="72">
        <f t="shared" si="1"/>
        <v>0</v>
      </c>
      <c r="O104" s="89"/>
      <c r="P104" s="72">
        <f t="shared" si="15"/>
        <v>0</v>
      </c>
      <c r="Q104" s="89"/>
      <c r="R104" s="72">
        <f t="shared" si="2"/>
        <v>0</v>
      </c>
      <c r="S104" s="89"/>
      <c r="T104" s="72">
        <f t="shared" si="3"/>
        <v>0</v>
      </c>
      <c r="U104" s="89"/>
      <c r="V104" s="72">
        <f t="shared" si="4"/>
        <v>0</v>
      </c>
      <c r="W104" s="89"/>
      <c r="X104" s="72">
        <f t="shared" si="5"/>
        <v>0</v>
      </c>
      <c r="Y104" s="89"/>
      <c r="Z104" s="72">
        <f t="shared" si="6"/>
        <v>0</v>
      </c>
      <c r="AA104" s="89"/>
      <c r="AB104" s="72">
        <f t="shared" si="7"/>
        <v>0</v>
      </c>
      <c r="AC104" s="89"/>
      <c r="AD104" s="72">
        <f t="shared" si="8"/>
        <v>0</v>
      </c>
      <c r="AE104" s="89"/>
      <c r="AF104" s="72">
        <f t="shared" si="9"/>
        <v>0</v>
      </c>
      <c r="AG104" s="89"/>
      <c r="AH104" s="72">
        <f t="shared" si="10"/>
        <v>0</v>
      </c>
      <c r="AI104" s="89"/>
      <c r="AJ104" s="72">
        <f t="shared" si="11"/>
        <v>0</v>
      </c>
      <c r="AK104" s="89"/>
      <c r="AL104" s="72">
        <f t="shared" si="12"/>
        <v>0</v>
      </c>
    </row>
    <row r="105" spans="1:38" s="138" customFormat="1" ht="24" hidden="1" customHeight="1">
      <c r="A105" s="179">
        <v>90</v>
      </c>
      <c r="B105" s="294"/>
      <c r="C105" s="295"/>
      <c r="D105" s="224"/>
      <c r="E105" s="221"/>
      <c r="F105" s="222"/>
      <c r="G105" s="223"/>
      <c r="H105" s="71">
        <f t="shared" si="0"/>
        <v>0</v>
      </c>
      <c r="I105" s="89"/>
      <c r="J105" s="72">
        <f t="shared" si="13"/>
        <v>0</v>
      </c>
      <c r="K105" s="89"/>
      <c r="L105" s="72">
        <f t="shared" si="14"/>
        <v>0</v>
      </c>
      <c r="M105" s="89"/>
      <c r="N105" s="72">
        <f t="shared" si="1"/>
        <v>0</v>
      </c>
      <c r="O105" s="89"/>
      <c r="P105" s="72">
        <f t="shared" si="15"/>
        <v>0</v>
      </c>
      <c r="Q105" s="89"/>
      <c r="R105" s="72">
        <f t="shared" si="2"/>
        <v>0</v>
      </c>
      <c r="S105" s="89"/>
      <c r="T105" s="72">
        <f t="shared" si="3"/>
        <v>0</v>
      </c>
      <c r="U105" s="89"/>
      <c r="V105" s="72">
        <f t="shared" si="4"/>
        <v>0</v>
      </c>
      <c r="W105" s="89"/>
      <c r="X105" s="72">
        <f t="shared" si="5"/>
        <v>0</v>
      </c>
      <c r="Y105" s="89"/>
      <c r="Z105" s="72">
        <f t="shared" si="6"/>
        <v>0</v>
      </c>
      <c r="AA105" s="89"/>
      <c r="AB105" s="72">
        <f t="shared" si="7"/>
        <v>0</v>
      </c>
      <c r="AC105" s="89"/>
      <c r="AD105" s="72">
        <f t="shared" si="8"/>
        <v>0</v>
      </c>
      <c r="AE105" s="89"/>
      <c r="AF105" s="72">
        <f t="shared" si="9"/>
        <v>0</v>
      </c>
      <c r="AG105" s="89"/>
      <c r="AH105" s="72">
        <f t="shared" si="10"/>
        <v>0</v>
      </c>
      <c r="AI105" s="89"/>
      <c r="AJ105" s="72">
        <f t="shared" si="11"/>
        <v>0</v>
      </c>
      <c r="AK105" s="89"/>
      <c r="AL105" s="72">
        <f t="shared" si="12"/>
        <v>0</v>
      </c>
    </row>
    <row r="106" spans="1:38" s="138" customFormat="1" ht="24" hidden="1" customHeight="1">
      <c r="A106" s="179">
        <v>91</v>
      </c>
      <c r="B106" s="294"/>
      <c r="C106" s="295"/>
      <c r="D106" s="224"/>
      <c r="E106" s="221"/>
      <c r="F106" s="222"/>
      <c r="G106" s="223"/>
      <c r="H106" s="71">
        <f t="shared" si="0"/>
        <v>0</v>
      </c>
      <c r="I106" s="89"/>
      <c r="J106" s="72">
        <f t="shared" si="13"/>
        <v>0</v>
      </c>
      <c r="K106" s="89"/>
      <c r="L106" s="72">
        <f t="shared" si="14"/>
        <v>0</v>
      </c>
      <c r="M106" s="89"/>
      <c r="N106" s="72">
        <f t="shared" si="1"/>
        <v>0</v>
      </c>
      <c r="O106" s="89"/>
      <c r="P106" s="72">
        <f t="shared" si="15"/>
        <v>0</v>
      </c>
      <c r="Q106" s="89"/>
      <c r="R106" s="72">
        <f t="shared" si="2"/>
        <v>0</v>
      </c>
      <c r="S106" s="89"/>
      <c r="T106" s="72">
        <f t="shared" si="3"/>
        <v>0</v>
      </c>
      <c r="U106" s="89"/>
      <c r="V106" s="72">
        <f t="shared" si="4"/>
        <v>0</v>
      </c>
      <c r="W106" s="89"/>
      <c r="X106" s="72">
        <f t="shared" si="5"/>
        <v>0</v>
      </c>
      <c r="Y106" s="89"/>
      <c r="Z106" s="72">
        <f t="shared" si="6"/>
        <v>0</v>
      </c>
      <c r="AA106" s="89"/>
      <c r="AB106" s="72">
        <f t="shared" si="7"/>
        <v>0</v>
      </c>
      <c r="AC106" s="89"/>
      <c r="AD106" s="72">
        <f t="shared" si="8"/>
        <v>0</v>
      </c>
      <c r="AE106" s="89"/>
      <c r="AF106" s="72">
        <f t="shared" si="9"/>
        <v>0</v>
      </c>
      <c r="AG106" s="89"/>
      <c r="AH106" s="72">
        <f t="shared" si="10"/>
        <v>0</v>
      </c>
      <c r="AI106" s="89"/>
      <c r="AJ106" s="72">
        <f t="shared" si="11"/>
        <v>0</v>
      </c>
      <c r="AK106" s="89"/>
      <c r="AL106" s="72">
        <f t="shared" si="12"/>
        <v>0</v>
      </c>
    </row>
    <row r="107" spans="1:38" s="138" customFormat="1" ht="24" hidden="1" customHeight="1">
      <c r="A107" s="179">
        <v>92</v>
      </c>
      <c r="B107" s="294"/>
      <c r="C107" s="295"/>
      <c r="D107" s="224"/>
      <c r="E107" s="221"/>
      <c r="F107" s="222"/>
      <c r="G107" s="223"/>
      <c r="H107" s="71">
        <f t="shared" si="0"/>
        <v>0</v>
      </c>
      <c r="I107" s="89"/>
      <c r="J107" s="72">
        <f t="shared" si="13"/>
        <v>0</v>
      </c>
      <c r="K107" s="89"/>
      <c r="L107" s="72">
        <f t="shared" si="14"/>
        <v>0</v>
      </c>
      <c r="M107" s="89"/>
      <c r="N107" s="72">
        <f t="shared" si="1"/>
        <v>0</v>
      </c>
      <c r="O107" s="89"/>
      <c r="P107" s="72">
        <f t="shared" si="15"/>
        <v>0</v>
      </c>
      <c r="Q107" s="89"/>
      <c r="R107" s="72">
        <f t="shared" si="2"/>
        <v>0</v>
      </c>
      <c r="S107" s="89"/>
      <c r="T107" s="72">
        <f t="shared" si="3"/>
        <v>0</v>
      </c>
      <c r="U107" s="89"/>
      <c r="V107" s="72">
        <f t="shared" si="4"/>
        <v>0</v>
      </c>
      <c r="W107" s="89"/>
      <c r="X107" s="72">
        <f t="shared" si="5"/>
        <v>0</v>
      </c>
      <c r="Y107" s="89"/>
      <c r="Z107" s="72">
        <f t="shared" si="6"/>
        <v>0</v>
      </c>
      <c r="AA107" s="89"/>
      <c r="AB107" s="72">
        <f t="shared" si="7"/>
        <v>0</v>
      </c>
      <c r="AC107" s="89"/>
      <c r="AD107" s="72">
        <f t="shared" si="8"/>
        <v>0</v>
      </c>
      <c r="AE107" s="89"/>
      <c r="AF107" s="72">
        <f t="shared" si="9"/>
        <v>0</v>
      </c>
      <c r="AG107" s="89"/>
      <c r="AH107" s="72">
        <f t="shared" si="10"/>
        <v>0</v>
      </c>
      <c r="AI107" s="89"/>
      <c r="AJ107" s="72">
        <f t="shared" si="11"/>
        <v>0</v>
      </c>
      <c r="AK107" s="89"/>
      <c r="AL107" s="72">
        <f t="shared" si="12"/>
        <v>0</v>
      </c>
    </row>
    <row r="108" spans="1:38" s="139" customFormat="1" ht="24" customHeight="1" thickBot="1">
      <c r="A108" s="179"/>
      <c r="B108" s="298"/>
      <c r="C108" s="299"/>
      <c r="D108" s="225"/>
      <c r="E108" s="226"/>
      <c r="F108" s="227"/>
      <c r="G108" s="228"/>
      <c r="H108" s="181"/>
      <c r="I108" s="90"/>
      <c r="J108" s="182"/>
      <c r="K108" s="90"/>
      <c r="L108" s="182"/>
      <c r="M108" s="90"/>
      <c r="N108" s="182"/>
      <c r="O108" s="90"/>
      <c r="P108" s="182"/>
      <c r="Q108" s="90"/>
      <c r="R108" s="182"/>
      <c r="S108" s="90"/>
      <c r="T108" s="182"/>
      <c r="U108" s="90"/>
      <c r="V108" s="182"/>
      <c r="W108" s="90"/>
      <c r="X108" s="182"/>
      <c r="Y108" s="90"/>
      <c r="Z108" s="182"/>
      <c r="AA108" s="90"/>
      <c r="AB108" s="182"/>
      <c r="AC108" s="90"/>
      <c r="AD108" s="182"/>
      <c r="AE108" s="90"/>
      <c r="AF108" s="182"/>
      <c r="AG108" s="90"/>
      <c r="AH108" s="182"/>
      <c r="AI108" s="90"/>
      <c r="AJ108" s="182"/>
      <c r="AK108" s="90"/>
      <c r="AL108" s="182"/>
    </row>
    <row r="109" spans="1:38" ht="19.5" customHeight="1">
      <c r="A109" s="98" t="s">
        <v>328</v>
      </c>
    </row>
  </sheetData>
  <dataConsolidate/>
  <mergeCells count="127">
    <mergeCell ref="Y4:Z4"/>
    <mergeCell ref="AA4:AB4"/>
    <mergeCell ref="AC4:AD4"/>
    <mergeCell ref="AE4:AF4"/>
    <mergeCell ref="AG4:AH4"/>
    <mergeCell ref="AI4:AJ4"/>
    <mergeCell ref="AK4:AL4"/>
    <mergeCell ref="E3:H4"/>
    <mergeCell ref="I4:J4"/>
    <mergeCell ref="K4:L4"/>
    <mergeCell ref="M4:N4"/>
    <mergeCell ref="O4:P4"/>
    <mergeCell ref="Q4:R4"/>
    <mergeCell ref="S4:T4"/>
    <mergeCell ref="U4:V4"/>
    <mergeCell ref="W4:X4"/>
    <mergeCell ref="A1:C2"/>
    <mergeCell ref="B3:C3"/>
    <mergeCell ref="A4:A5"/>
    <mergeCell ref="B4:C5"/>
    <mergeCell ref="E5:G5"/>
    <mergeCell ref="E7:G7"/>
    <mergeCell ref="E11:G11"/>
    <mergeCell ref="B11:C11"/>
    <mergeCell ref="E12:G12"/>
    <mergeCell ref="B14:C15"/>
    <mergeCell ref="D14:D15"/>
    <mergeCell ref="E14:H14"/>
    <mergeCell ref="B7:C7"/>
    <mergeCell ref="E8:F8"/>
    <mergeCell ref="E9:G9"/>
    <mergeCell ref="E10:G10"/>
    <mergeCell ref="B22:C22"/>
    <mergeCell ref="B23:C23"/>
    <mergeCell ref="B9:C9"/>
    <mergeCell ref="B8:C8"/>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0:C100"/>
    <mergeCell ref="B101:C101"/>
    <mergeCell ref="B102:C102"/>
    <mergeCell ref="B103:C103"/>
    <mergeCell ref="B104:C104"/>
    <mergeCell ref="B105:C105"/>
  </mergeCells>
  <phoneticPr fontId="2"/>
  <dataValidations count="3">
    <dataValidation type="list" allowBlank="1" showInputMessage="1" showErrorMessage="1" sqref="B11:C11">
      <formula1>INDIRECT(RIGHT($B$9,2))</formula1>
    </dataValidation>
    <dataValidation type="list" allowBlank="1" showInputMessage="1" showErrorMessage="1" sqref="E11:G11">
      <formula1>"消費税 5％,消費税 8％,消費税 10％,　　"</formula1>
    </dataValidation>
    <dataValidation type="list" allowBlank="1" showInputMessage="1" showErrorMessage="1" sqref="AK11 I11 M11 O11 Q11 S11 U11 AC11 AE11 AG11 AI11 K11 W11 Y11 AA11">
      <formula1>"5％,8％,10％,　　"</formula1>
    </dataValidation>
  </dataValidations>
  <printOptions horizontalCentered="1"/>
  <pageMargins left="0.39370078740157483" right="0.39370078740157483" top="0.27559055118110237" bottom="0.19685039370078741" header="0.31496062992125984" footer="0.15748031496062992"/>
  <pageSetup paperSize="9" scale="86" orientation="landscape" r:id="rId1"/>
  <headerFooter alignWithMargins="0">
    <oddFooter>&amp;R&amp;P / &amp;N P</oddFooter>
  </headerFooter>
  <colBreaks count="1" manualBreakCount="1">
    <brk id="18" max="108"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★ドロップダウンリスト!$A$3:$A$100</xm:f>
          </x14:formula1>
          <xm:sqref>B7:C7</xm:sqref>
        </x14:dataValidation>
        <x14:dataValidation type="list" allowBlank="1" showInputMessage="1" showErrorMessage="1">
          <x14:formula1>
            <xm:f>★ドロップダウンリスト!$AB$3:$AB$5</xm:f>
          </x14:formula1>
          <xm:sqref>I4:AL4</xm:sqref>
        </x14:dataValidation>
        <x14:dataValidation type="list" allowBlank="1" showInputMessage="1" showErrorMessage="1">
          <x14:formula1>
            <xm:f>★ドロップダウンリスト!$P$2:$S$2</xm:f>
          </x14:formula1>
          <xm:sqref>B9:C9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3"/>
  <sheetViews>
    <sheetView showGridLines="0" topLeftCell="A10" zoomScale="80" zoomScaleNormal="80" zoomScaleSheetLayoutView="70" workbookViewId="0">
      <selection activeCell="AC1" sqref="AC1"/>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9.62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9.6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6.1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1" ht="23.25" customHeight="1">
      <c r="A1" s="97"/>
      <c r="B1" s="97"/>
      <c r="C1" s="97"/>
      <c r="D1" s="97"/>
      <c r="I1" s="100"/>
      <c r="J1" s="300" t="s">
        <v>282</v>
      </c>
      <c r="K1" s="300"/>
      <c r="L1" s="300"/>
      <c r="M1" s="300"/>
      <c r="N1" s="300"/>
      <c r="O1" s="300"/>
      <c r="P1" s="300"/>
      <c r="Q1" s="300"/>
      <c r="R1" s="300"/>
      <c r="S1" s="300"/>
      <c r="T1" s="300"/>
      <c r="U1" s="300"/>
    </row>
    <row r="2" spans="1:31" ht="33" customHeight="1" thickBot="1">
      <c r="A2" s="97"/>
      <c r="B2" s="97"/>
      <c r="C2" s="97"/>
      <c r="D2" s="97"/>
      <c r="H2" s="100"/>
      <c r="I2" s="100"/>
      <c r="J2" s="301"/>
      <c r="K2" s="301"/>
      <c r="L2" s="301"/>
      <c r="M2" s="301"/>
      <c r="N2" s="301"/>
      <c r="O2" s="301"/>
      <c r="P2" s="301"/>
      <c r="Q2" s="301"/>
      <c r="R2" s="301"/>
      <c r="S2" s="301"/>
      <c r="T2" s="301"/>
      <c r="U2" s="301"/>
    </row>
    <row r="3" spans="1:31" ht="18.75" customHeight="1" thickTop="1">
      <c r="A3" s="302" t="s">
        <v>271</v>
      </c>
      <c r="B3" s="302"/>
      <c r="C3" s="302"/>
      <c r="D3" s="302"/>
      <c r="E3" s="302"/>
      <c r="F3" s="302"/>
      <c r="G3" s="302"/>
      <c r="W3" s="303" t="s">
        <v>272</v>
      </c>
      <c r="X3" s="303"/>
      <c r="Y3" s="304">
        <f>DATE(★基本情報入力!B2,★基本情報入力!B3,15)</f>
        <v>45580</v>
      </c>
      <c r="Z3" s="304"/>
      <c r="AA3" s="304"/>
      <c r="AB3" s="304"/>
    </row>
    <row r="4" spans="1:31" ht="34.5" customHeight="1">
      <c r="A4" s="302"/>
      <c r="B4" s="302"/>
      <c r="C4" s="302"/>
      <c r="D4" s="302"/>
      <c r="E4" s="302"/>
      <c r="F4" s="302"/>
      <c r="G4" s="302"/>
      <c r="H4" s="101"/>
      <c r="I4" s="102"/>
      <c r="J4" s="101"/>
      <c r="K4" s="101"/>
      <c r="L4" s="101"/>
      <c r="M4" s="101"/>
      <c r="N4" s="101"/>
      <c r="O4" s="101"/>
      <c r="P4" s="101"/>
      <c r="Q4" s="102"/>
      <c r="R4" s="101"/>
      <c r="S4" s="101"/>
      <c r="T4" s="101"/>
      <c r="U4" s="101"/>
      <c r="V4" s="101"/>
      <c r="W4" s="303"/>
      <c r="X4" s="303"/>
      <c r="Y4" s="304"/>
      <c r="Z4" s="304"/>
      <c r="AA4" s="304"/>
      <c r="AB4" s="304"/>
    </row>
    <row r="5" spans="1:31" ht="22.5" customHeight="1" thickBot="1"/>
    <row r="6" spans="1:31" ht="41.25" customHeight="1" thickTop="1" thickBot="1">
      <c r="A6" s="305" t="s">
        <v>276</v>
      </c>
      <c r="B6" s="305"/>
      <c r="C6" s="305"/>
      <c r="D6" s="305"/>
      <c r="E6" s="305"/>
      <c r="F6" s="305"/>
      <c r="G6" s="103"/>
      <c r="H6" s="103"/>
      <c r="K6" s="306" t="s">
        <v>285</v>
      </c>
      <c r="L6" s="307"/>
      <c r="M6" s="308"/>
      <c r="N6" s="309">
        <f>★基本情報入力!B6</f>
        <v>4000000</v>
      </c>
      <c r="O6" s="310"/>
      <c r="P6" s="310"/>
      <c r="Q6" s="310"/>
      <c r="R6" s="310"/>
      <c r="S6" s="310"/>
      <c r="T6" s="311" t="s">
        <v>284</v>
      </c>
      <c r="U6" s="312"/>
      <c r="V6" s="313"/>
      <c r="W6" s="309" t="str">
        <f>★基本情報入力!B10</f>
        <v>T5010001100900</v>
      </c>
      <c r="X6" s="310"/>
      <c r="Y6" s="310"/>
      <c r="Z6" s="310"/>
      <c r="AA6" s="310"/>
      <c r="AB6" s="314"/>
    </row>
    <row r="7" spans="1:31" ht="41.25" customHeight="1" thickTop="1" thickBot="1">
      <c r="A7" s="315" t="s">
        <v>295</v>
      </c>
      <c r="B7" s="316"/>
      <c r="C7" s="316"/>
      <c r="D7" s="317" t="str">
        <f>VLOOKUP(★基本情報入力!$B$3,★ドロップダウンリスト!$V$3:$W$14,2,FALSE)</f>
        <v>9/16～10/15</v>
      </c>
      <c r="E7" s="317"/>
      <c r="F7" s="317"/>
      <c r="G7" s="317"/>
      <c r="H7" s="318"/>
      <c r="K7" s="319" t="s">
        <v>275</v>
      </c>
      <c r="L7" s="320"/>
      <c r="M7" s="321"/>
      <c r="N7" s="322" t="str">
        <f>★基本情報入力!B7</f>
        <v>千葉県成田市西大須賀550</v>
      </c>
      <c r="O7" s="323"/>
      <c r="P7" s="323"/>
      <c r="Q7" s="323"/>
      <c r="R7" s="323"/>
      <c r="S7" s="323"/>
      <c r="T7" s="323"/>
      <c r="U7" s="323"/>
      <c r="V7" s="323"/>
      <c r="W7" s="323"/>
      <c r="X7" s="323"/>
      <c r="Y7" s="323"/>
      <c r="Z7" s="323"/>
      <c r="AA7" s="323"/>
      <c r="AB7" s="324" t="s">
        <v>273</v>
      </c>
    </row>
    <row r="8" spans="1:31" ht="41.25" customHeight="1" thickBot="1">
      <c r="A8" s="326" t="s">
        <v>283</v>
      </c>
      <c r="B8" s="327"/>
      <c r="C8" s="327"/>
      <c r="D8" s="328">
        <f>V35+AA35</f>
        <v>550000</v>
      </c>
      <c r="E8" s="328"/>
      <c r="F8" s="328"/>
      <c r="G8" s="328"/>
      <c r="H8" s="329"/>
      <c r="K8" s="330" t="s">
        <v>274</v>
      </c>
      <c r="L8" s="331"/>
      <c r="M8" s="332"/>
      <c r="N8" s="333" t="str">
        <f>★基本情報入力!B8</f>
        <v>株式会社テクノマテリアル</v>
      </c>
      <c r="O8" s="334"/>
      <c r="P8" s="334"/>
      <c r="Q8" s="334"/>
      <c r="R8" s="334"/>
      <c r="S8" s="334"/>
      <c r="T8" s="334"/>
      <c r="U8" s="334"/>
      <c r="V8" s="334"/>
      <c r="W8" s="334"/>
      <c r="X8" s="334"/>
      <c r="Y8" s="334"/>
      <c r="Z8" s="334"/>
      <c r="AA8" s="334"/>
      <c r="AB8" s="325"/>
    </row>
    <row r="9" spans="1:31" ht="20.25" customHeight="1" thickTop="1">
      <c r="A9" s="104"/>
      <c r="B9" s="104"/>
      <c r="C9" s="104"/>
      <c r="D9" s="105"/>
      <c r="E9" s="105"/>
      <c r="F9" s="105"/>
      <c r="G9" s="105"/>
      <c r="H9" s="105"/>
    </row>
    <row r="10" spans="1:31" ht="15.75" customHeight="1">
      <c r="A10" s="359" t="s">
        <v>286</v>
      </c>
      <c r="B10" s="359"/>
      <c r="C10" s="359"/>
      <c r="D10" s="359" t="s">
        <v>329</v>
      </c>
      <c r="E10" s="359"/>
      <c r="F10" s="359"/>
      <c r="G10" s="359"/>
      <c r="H10" s="359"/>
      <c r="I10" s="359"/>
      <c r="J10" s="360"/>
      <c r="K10" s="361" t="s">
        <v>280</v>
      </c>
      <c r="L10" s="362"/>
      <c r="M10" s="362"/>
      <c r="N10" s="362"/>
      <c r="O10" s="362"/>
      <c r="P10" s="362"/>
      <c r="Q10" s="106"/>
      <c r="R10" s="107"/>
      <c r="S10" s="107"/>
      <c r="T10" s="107"/>
      <c r="U10" s="107"/>
      <c r="V10" s="107"/>
      <c r="W10" s="107"/>
      <c r="X10" s="107"/>
      <c r="Y10" s="106"/>
      <c r="Z10" s="107"/>
      <c r="AA10" s="107"/>
      <c r="AB10" s="108"/>
    </row>
    <row r="11" spans="1:31" ht="17.25" customHeight="1">
      <c r="A11" s="359"/>
      <c r="B11" s="359"/>
      <c r="C11" s="359"/>
      <c r="D11" s="359"/>
      <c r="E11" s="359"/>
      <c r="F11" s="359"/>
      <c r="G11" s="359"/>
      <c r="H11" s="359"/>
      <c r="I11" s="359"/>
      <c r="J11" s="360"/>
      <c r="K11" s="109"/>
      <c r="L11" s="110"/>
      <c r="M11" s="363" t="s">
        <v>0</v>
      </c>
      <c r="N11" s="364"/>
      <c r="O11" s="365" t="s">
        <v>279</v>
      </c>
      <c r="P11" s="365"/>
      <c r="Q11" s="365" t="s">
        <v>278</v>
      </c>
      <c r="R11" s="365"/>
      <c r="S11" s="365"/>
      <c r="T11" s="365"/>
      <c r="U11" s="365"/>
      <c r="V11" s="341" t="s">
        <v>277</v>
      </c>
      <c r="W11" s="342"/>
      <c r="X11" s="342"/>
      <c r="Y11" s="342"/>
      <c r="Z11" s="342"/>
      <c r="AA11" s="342"/>
      <c r="AB11" s="343"/>
    </row>
    <row r="12" spans="1:31" ht="30" customHeight="1">
      <c r="A12" s="359"/>
      <c r="B12" s="359"/>
      <c r="C12" s="359"/>
      <c r="D12" s="359"/>
      <c r="E12" s="359"/>
      <c r="F12" s="359"/>
      <c r="G12" s="359"/>
      <c r="H12" s="359"/>
      <c r="I12" s="359"/>
      <c r="J12" s="360"/>
      <c r="K12" s="344" t="s">
        <v>201</v>
      </c>
      <c r="L12" s="345"/>
      <c r="M12" s="346"/>
      <c r="N12" s="347"/>
      <c r="O12" s="346"/>
      <c r="P12" s="347"/>
      <c r="Q12" s="350"/>
      <c r="R12" s="350"/>
      <c r="S12" s="350"/>
      <c r="T12" s="350"/>
      <c r="U12" s="350"/>
      <c r="V12" s="351"/>
      <c r="W12" s="352"/>
      <c r="X12" s="352"/>
      <c r="Y12" s="352"/>
      <c r="Z12" s="352"/>
      <c r="AA12" s="352"/>
      <c r="AB12" s="353"/>
    </row>
    <row r="13" spans="1:31" ht="30" customHeight="1">
      <c r="A13" s="359"/>
      <c r="B13" s="359"/>
      <c r="C13" s="359"/>
      <c r="D13" s="359"/>
      <c r="E13" s="359"/>
      <c r="F13" s="359"/>
      <c r="G13" s="359"/>
      <c r="H13" s="359"/>
      <c r="I13" s="359"/>
      <c r="J13" s="360"/>
      <c r="K13" s="357" t="s">
        <v>281</v>
      </c>
      <c r="L13" s="358"/>
      <c r="M13" s="348"/>
      <c r="N13" s="349"/>
      <c r="O13" s="348"/>
      <c r="P13" s="349"/>
      <c r="Q13" s="350"/>
      <c r="R13" s="350"/>
      <c r="S13" s="350"/>
      <c r="T13" s="350"/>
      <c r="U13" s="350"/>
      <c r="V13" s="354"/>
      <c r="W13" s="355"/>
      <c r="X13" s="355"/>
      <c r="Y13" s="355"/>
      <c r="Z13" s="355"/>
      <c r="AA13" s="355"/>
      <c r="AB13" s="356"/>
    </row>
    <row r="14" spans="1:31" ht="18" customHeight="1">
      <c r="A14" s="111"/>
      <c r="B14" s="111"/>
      <c r="C14" s="111"/>
      <c r="D14" s="140"/>
      <c r="E14" s="112"/>
      <c r="F14" s="112"/>
      <c r="G14" s="112"/>
      <c r="H14" s="112"/>
      <c r="I14" s="113"/>
      <c r="J14" s="112"/>
      <c r="K14" s="114"/>
      <c r="L14" s="114"/>
      <c r="M14" s="114"/>
      <c r="N14" s="114"/>
      <c r="O14" s="114"/>
      <c r="P14" s="114"/>
      <c r="Q14" s="115"/>
      <c r="R14" s="114"/>
      <c r="S14" s="114"/>
      <c r="T14" s="114"/>
      <c r="U14" s="114"/>
      <c r="V14" s="114"/>
      <c r="W14" s="114"/>
      <c r="X14" s="114"/>
      <c r="Y14" s="115"/>
      <c r="Z14" s="114"/>
      <c r="AA14" s="114"/>
      <c r="AB14" s="114"/>
      <c r="AE14" s="98"/>
    </row>
    <row r="15" spans="1:31" ht="18" customHeight="1" thickBot="1">
      <c r="A15" s="116"/>
      <c r="B15" s="116"/>
      <c r="C15" s="116"/>
      <c r="D15" s="117"/>
      <c r="E15" s="117"/>
      <c r="F15" s="118"/>
      <c r="G15" s="117"/>
      <c r="H15" s="117"/>
      <c r="I15" s="119"/>
      <c r="J15" s="117"/>
      <c r="K15" s="120"/>
      <c r="L15" s="120"/>
      <c r="M15" s="120"/>
      <c r="N15" s="120"/>
      <c r="O15" s="120"/>
      <c r="P15" s="120"/>
      <c r="Q15" s="119"/>
      <c r="R15" s="117"/>
      <c r="S15" s="120"/>
      <c r="T15" s="120"/>
      <c r="U15" s="120"/>
      <c r="V15" s="120"/>
      <c r="W15" s="120"/>
      <c r="X15" s="120"/>
      <c r="Y15" s="119"/>
      <c r="Z15" s="117"/>
      <c r="AA15" s="120"/>
      <c r="AB15" s="120"/>
      <c r="AE15" s="98"/>
    </row>
    <row r="16" spans="1:31" ht="36.75" customHeight="1" thickBot="1">
      <c r="A16" s="335" t="s">
        <v>290</v>
      </c>
      <c r="B16" s="335"/>
      <c r="C16" s="335"/>
      <c r="D16" s="335"/>
      <c r="E16" s="335"/>
      <c r="F16" s="335"/>
      <c r="G16" s="335"/>
      <c r="H16" s="335"/>
      <c r="I16" s="98"/>
      <c r="K16" s="336" t="s">
        <v>293</v>
      </c>
      <c r="L16" s="337"/>
      <c r="M16" s="337"/>
      <c r="N16" s="337"/>
      <c r="O16" s="337"/>
      <c r="P16" s="337"/>
      <c r="Q16" s="338" t="s">
        <v>343</v>
      </c>
      <c r="R16" s="337"/>
      <c r="S16" s="339"/>
      <c r="T16" s="338" t="s">
        <v>337</v>
      </c>
      <c r="U16" s="339"/>
      <c r="V16" s="338" t="s">
        <v>323</v>
      </c>
      <c r="W16" s="337"/>
      <c r="X16" s="337"/>
      <c r="Y16" s="339"/>
      <c r="Z16" s="121" t="s">
        <v>317</v>
      </c>
      <c r="AA16" s="338" t="s">
        <v>316</v>
      </c>
      <c r="AB16" s="340"/>
      <c r="AE16" s="98"/>
    </row>
    <row r="17" spans="1:39" ht="36" customHeight="1">
      <c r="A17" s="381" t="s">
        <v>4</v>
      </c>
      <c r="B17" s="382"/>
      <c r="C17" s="382"/>
      <c r="D17" s="383" t="str">
        <f>'契約出来高内訳書 '!B7</f>
        <v>間接共通費</v>
      </c>
      <c r="E17" s="383"/>
      <c r="F17" s="383"/>
      <c r="G17" s="383"/>
      <c r="H17" s="384"/>
      <c r="I17" s="98"/>
      <c r="K17" s="385" t="str">
        <f>'契約出来高内訳書 '!B16</f>
        <v>製造工</v>
      </c>
      <c r="L17" s="386"/>
      <c r="M17" s="386"/>
      <c r="N17" s="386"/>
      <c r="O17" s="386"/>
      <c r="P17" s="386"/>
      <c r="Q17" s="387" t="s">
        <v>398</v>
      </c>
      <c r="R17" s="388"/>
      <c r="S17" s="184"/>
      <c r="T17" s="389" t="str">
        <f>HLOOKUP(Q17,'契約出来高内訳書 '!I3:AL4,2,FALSE)</f>
        <v>継続</v>
      </c>
      <c r="U17" s="389"/>
      <c r="V17" s="378">
        <f>HLOOKUP(Q17,'契約出来高内訳書 '!J2:AL12,9,FALSE)</f>
        <v>500000</v>
      </c>
      <c r="W17" s="379"/>
      <c r="X17" s="379"/>
      <c r="Y17" s="380"/>
      <c r="Z17" s="186" t="str">
        <f>RIGHT('契約出来高内訳書 '!E11,3)</f>
        <v>10％</v>
      </c>
      <c r="AA17" s="366"/>
      <c r="AB17" s="367"/>
      <c r="AE17" s="98"/>
    </row>
    <row r="18" spans="1:39" ht="36" customHeight="1">
      <c r="A18" s="368" t="s">
        <v>289</v>
      </c>
      <c r="B18" s="369"/>
      <c r="C18" s="369"/>
      <c r="D18" s="371" t="str">
        <f>'契約出来高内訳書 '!B8</f>
        <v>2023-</v>
      </c>
      <c r="E18" s="371"/>
      <c r="F18" s="371"/>
      <c r="G18" s="371"/>
      <c r="H18" s="372"/>
      <c r="I18" s="98"/>
      <c r="K18" s="373"/>
      <c r="L18" s="374"/>
      <c r="M18" s="374"/>
      <c r="N18" s="374"/>
      <c r="O18" s="374"/>
      <c r="P18" s="374"/>
      <c r="Q18" s="375"/>
      <c r="R18" s="376"/>
      <c r="S18" s="184"/>
      <c r="T18" s="377"/>
      <c r="U18" s="377"/>
      <c r="V18" s="378"/>
      <c r="W18" s="379"/>
      <c r="X18" s="379"/>
      <c r="Y18" s="380"/>
      <c r="Z18" s="185"/>
      <c r="AA18" s="366"/>
      <c r="AB18" s="367"/>
      <c r="AE18" s="98"/>
    </row>
    <row r="19" spans="1:39" ht="36" customHeight="1">
      <c r="A19" s="368" t="s">
        <v>210</v>
      </c>
      <c r="B19" s="369"/>
      <c r="C19" s="369"/>
      <c r="D19" s="391" t="str">
        <f>'契約出来高内訳書 '!B9</f>
        <v>4：経費</v>
      </c>
      <c r="E19" s="390"/>
      <c r="F19" s="390"/>
      <c r="G19" s="390"/>
      <c r="H19" s="372"/>
      <c r="I19" s="98"/>
      <c r="K19" s="373"/>
      <c r="L19" s="374"/>
      <c r="M19" s="374"/>
      <c r="N19" s="374"/>
      <c r="O19" s="374"/>
      <c r="P19" s="374"/>
      <c r="Q19" s="375"/>
      <c r="R19" s="376"/>
      <c r="S19" s="184"/>
      <c r="T19" s="377"/>
      <c r="U19" s="377"/>
      <c r="V19" s="378"/>
      <c r="W19" s="379"/>
      <c r="X19" s="379"/>
      <c r="Y19" s="380"/>
      <c r="Z19" s="185"/>
      <c r="AA19" s="366"/>
      <c r="AB19" s="367"/>
      <c r="AE19" s="98"/>
    </row>
    <row r="20" spans="1:39" ht="36" customHeight="1">
      <c r="A20" s="368" t="s">
        <v>35</v>
      </c>
      <c r="B20" s="369"/>
      <c r="C20" s="369"/>
      <c r="D20" s="390" t="str">
        <f>'契約出来高内訳書 '!B10</f>
        <v>経費</v>
      </c>
      <c r="E20" s="390"/>
      <c r="F20" s="390"/>
      <c r="G20" s="390"/>
      <c r="H20" s="372"/>
      <c r="I20" s="98"/>
      <c r="K20" s="373"/>
      <c r="L20" s="374"/>
      <c r="M20" s="374"/>
      <c r="N20" s="374"/>
      <c r="O20" s="374"/>
      <c r="P20" s="374"/>
      <c r="Q20" s="375"/>
      <c r="R20" s="376"/>
      <c r="S20" s="184"/>
      <c r="T20" s="377"/>
      <c r="U20" s="377"/>
      <c r="V20" s="378" t="str">
        <f t="shared" ref="V20:V24" si="0">IF(Q20="","",ROUND(Q20*T20,0))</f>
        <v/>
      </c>
      <c r="W20" s="379"/>
      <c r="X20" s="379"/>
      <c r="Y20" s="380"/>
      <c r="Z20" s="185"/>
      <c r="AA20" s="366"/>
      <c r="AB20" s="367"/>
      <c r="AE20" s="98"/>
    </row>
    <row r="21" spans="1:39" ht="36" customHeight="1" thickBot="1">
      <c r="A21" s="392" t="s">
        <v>36</v>
      </c>
      <c r="B21" s="393"/>
      <c r="C21" s="393"/>
      <c r="D21" s="394" t="str">
        <f>'契約出来高内訳書 '!B11</f>
        <v>賃借料</v>
      </c>
      <c r="E21" s="394"/>
      <c r="F21" s="394"/>
      <c r="G21" s="394"/>
      <c r="H21" s="395"/>
      <c r="I21" s="98"/>
      <c r="K21" s="373"/>
      <c r="L21" s="374"/>
      <c r="M21" s="374"/>
      <c r="N21" s="374"/>
      <c r="O21" s="374"/>
      <c r="P21" s="374"/>
      <c r="Q21" s="375"/>
      <c r="R21" s="376"/>
      <c r="S21" s="184"/>
      <c r="T21" s="377"/>
      <c r="U21" s="377"/>
      <c r="V21" s="378" t="str">
        <f t="shared" si="0"/>
        <v/>
      </c>
      <c r="W21" s="379"/>
      <c r="X21" s="379"/>
      <c r="Y21" s="380"/>
      <c r="Z21" s="185"/>
      <c r="AA21" s="366"/>
      <c r="AB21" s="367"/>
      <c r="AE21" s="98"/>
    </row>
    <row r="22" spans="1:39" ht="36" hidden="1" customHeight="1">
      <c r="I22" s="98"/>
      <c r="K22" s="373"/>
      <c r="L22" s="374"/>
      <c r="M22" s="374"/>
      <c r="N22" s="374"/>
      <c r="O22" s="374"/>
      <c r="P22" s="374"/>
      <c r="Q22" s="375"/>
      <c r="R22" s="376"/>
      <c r="S22" s="184"/>
      <c r="T22" s="377"/>
      <c r="U22" s="377"/>
      <c r="V22" s="378" t="str">
        <f t="shared" si="0"/>
        <v/>
      </c>
      <c r="W22" s="379"/>
      <c r="X22" s="379"/>
      <c r="Y22" s="380"/>
      <c r="Z22" s="185"/>
      <c r="AA22" s="366"/>
      <c r="AB22" s="367"/>
      <c r="AE22" s="98"/>
    </row>
    <row r="23" spans="1:39" ht="36" hidden="1" customHeight="1">
      <c r="I23" s="98"/>
      <c r="K23" s="373"/>
      <c r="L23" s="374"/>
      <c r="M23" s="374"/>
      <c r="N23" s="374"/>
      <c r="O23" s="374"/>
      <c r="P23" s="374"/>
      <c r="Q23" s="375"/>
      <c r="R23" s="376"/>
      <c r="S23" s="184"/>
      <c r="T23" s="377"/>
      <c r="U23" s="377"/>
      <c r="V23" s="378" t="str">
        <f t="shared" si="0"/>
        <v/>
      </c>
      <c r="W23" s="379"/>
      <c r="X23" s="379"/>
      <c r="Y23" s="380"/>
      <c r="Z23" s="185"/>
      <c r="AA23" s="366"/>
      <c r="AB23" s="367"/>
      <c r="AE23" s="98"/>
    </row>
    <row r="24" spans="1:39" ht="36" hidden="1" customHeight="1">
      <c r="B24" s="117"/>
      <c r="C24" s="117"/>
      <c r="D24" s="117"/>
      <c r="E24" s="117"/>
      <c r="F24" s="117"/>
      <c r="G24" s="117"/>
      <c r="H24" s="117"/>
      <c r="I24" s="123"/>
      <c r="J24" s="120"/>
      <c r="K24" s="373"/>
      <c r="L24" s="374"/>
      <c r="M24" s="374"/>
      <c r="N24" s="374"/>
      <c r="O24" s="374"/>
      <c r="P24" s="374"/>
      <c r="Q24" s="375"/>
      <c r="R24" s="376"/>
      <c r="S24" s="184"/>
      <c r="T24" s="377"/>
      <c r="U24" s="377"/>
      <c r="V24" s="378" t="str">
        <f t="shared" si="0"/>
        <v/>
      </c>
      <c r="W24" s="379"/>
      <c r="X24" s="379"/>
      <c r="Y24" s="380"/>
      <c r="Z24" s="185"/>
      <c r="AA24" s="366"/>
      <c r="AB24" s="367"/>
      <c r="AC24" s="120"/>
      <c r="AD24" s="120"/>
      <c r="AE24" s="123"/>
      <c r="AF24" s="120"/>
      <c r="AG24" s="120"/>
      <c r="AH24" s="120"/>
      <c r="AI24" s="120"/>
      <c r="AJ24" s="120"/>
      <c r="AK24" s="120"/>
      <c r="AL24" s="120"/>
    </row>
    <row r="25" spans="1:39" ht="36" hidden="1" customHeight="1">
      <c r="B25" s="117"/>
      <c r="C25" s="117"/>
      <c r="D25" s="117"/>
      <c r="E25" s="117"/>
      <c r="F25" s="117"/>
      <c r="G25" s="117"/>
      <c r="H25" s="117"/>
      <c r="I25" s="123"/>
      <c r="J25" s="120"/>
      <c r="K25" s="373"/>
      <c r="L25" s="374"/>
      <c r="M25" s="374"/>
      <c r="N25" s="374"/>
      <c r="O25" s="374"/>
      <c r="P25" s="374"/>
      <c r="Q25" s="375"/>
      <c r="R25" s="376"/>
      <c r="S25" s="184"/>
      <c r="T25" s="377"/>
      <c r="U25" s="377"/>
      <c r="V25" s="378" t="str">
        <f>IF(Q25="","",ROUND(Q25*T25,0))</f>
        <v/>
      </c>
      <c r="W25" s="379"/>
      <c r="X25" s="379"/>
      <c r="Y25" s="380"/>
      <c r="Z25" s="185"/>
      <c r="AA25" s="366"/>
      <c r="AB25" s="367"/>
      <c r="AC25" s="120"/>
      <c r="AD25" s="120"/>
      <c r="AE25" s="123"/>
      <c r="AF25" s="120"/>
      <c r="AG25" s="120"/>
      <c r="AH25" s="120"/>
      <c r="AI25" s="120"/>
      <c r="AJ25" s="120"/>
      <c r="AK25" s="120"/>
      <c r="AL25" s="120"/>
    </row>
    <row r="26" spans="1:39" ht="36" customHeight="1" thickBot="1">
      <c r="I26" s="98"/>
      <c r="K26" s="396"/>
      <c r="L26" s="397"/>
      <c r="M26" s="397"/>
      <c r="N26" s="397"/>
      <c r="O26" s="397"/>
      <c r="P26" s="398"/>
      <c r="Q26" s="399"/>
      <c r="R26" s="400"/>
      <c r="S26" s="141"/>
      <c r="T26" s="401"/>
      <c r="U26" s="401"/>
      <c r="V26" s="402"/>
      <c r="W26" s="403"/>
      <c r="X26" s="403"/>
      <c r="Y26" s="404"/>
      <c r="Z26" s="142"/>
      <c r="AA26" s="402"/>
      <c r="AB26" s="405"/>
      <c r="AE26" s="98"/>
    </row>
    <row r="27" spans="1:39" s="138" customFormat="1" ht="24" customHeight="1" thickTop="1">
      <c r="A27" s="98"/>
      <c r="B27" s="98"/>
      <c r="C27" s="98"/>
      <c r="D27" s="98"/>
      <c r="E27" s="98"/>
      <c r="F27" s="98"/>
      <c r="G27" s="98"/>
      <c r="H27" s="98"/>
      <c r="I27" s="99"/>
      <c r="J27" s="98"/>
      <c r="K27" s="423" t="s">
        <v>322</v>
      </c>
      <c r="L27" s="424"/>
      <c r="M27" s="424"/>
      <c r="N27" s="424"/>
      <c r="O27" s="424"/>
      <c r="P27" s="425"/>
      <c r="Q27" s="429" t="s">
        <v>319</v>
      </c>
      <c r="R27" s="430"/>
      <c r="S27" s="430"/>
      <c r="T27" s="430"/>
      <c r="U27" s="431"/>
      <c r="V27" s="432">
        <f>SUMIF($Z$17:$Z$25,"10%",$V$17:$Y$25)</f>
        <v>500000</v>
      </c>
      <c r="W27" s="433"/>
      <c r="X27" s="433"/>
      <c r="Y27" s="434"/>
      <c r="Z27" s="190"/>
      <c r="AA27" s="435"/>
      <c r="AB27" s="436"/>
      <c r="AC27" s="98"/>
      <c r="AD27" s="98"/>
      <c r="AE27" s="99"/>
      <c r="AF27" s="98"/>
      <c r="AG27" s="98"/>
      <c r="AH27" s="98"/>
      <c r="AI27" s="98"/>
      <c r="AJ27" s="98"/>
      <c r="AK27" s="98"/>
      <c r="AL27" s="98"/>
      <c r="AM27" s="98"/>
    </row>
    <row r="28" spans="1:39" s="138" customFormat="1" ht="24" customHeight="1">
      <c r="A28" s="98"/>
      <c r="B28" s="98"/>
      <c r="C28" s="98"/>
      <c r="D28" s="98"/>
      <c r="E28" s="98"/>
      <c r="F28" s="98"/>
      <c r="G28" s="98"/>
      <c r="H28" s="98"/>
      <c r="I28" s="99"/>
      <c r="J28" s="98"/>
      <c r="K28" s="426"/>
      <c r="L28" s="427"/>
      <c r="M28" s="427"/>
      <c r="N28" s="427"/>
      <c r="O28" s="427"/>
      <c r="P28" s="428"/>
      <c r="Q28" s="437" t="s">
        <v>320</v>
      </c>
      <c r="R28" s="438"/>
      <c r="S28" s="438"/>
      <c r="T28" s="438"/>
      <c r="U28" s="439"/>
      <c r="V28" s="440">
        <f>SUMIF($Z$17:$Z$25,"8%",$V$17:$Y$25)</f>
        <v>0</v>
      </c>
      <c r="W28" s="441"/>
      <c r="X28" s="441"/>
      <c r="Y28" s="442"/>
      <c r="Z28" s="191"/>
      <c r="AA28" s="378"/>
      <c r="AB28" s="443"/>
      <c r="AC28" s="98"/>
      <c r="AD28" s="98"/>
      <c r="AE28" s="99"/>
      <c r="AF28" s="98"/>
      <c r="AG28" s="98"/>
      <c r="AH28" s="98"/>
      <c r="AI28" s="98"/>
      <c r="AJ28" s="98"/>
      <c r="AK28" s="98"/>
      <c r="AL28" s="98"/>
      <c r="AM28" s="98"/>
    </row>
    <row r="29" spans="1:39" s="138" customFormat="1" ht="24" customHeight="1">
      <c r="A29" s="98"/>
      <c r="B29" s="98"/>
      <c r="C29" s="98"/>
      <c r="D29" s="98"/>
      <c r="E29" s="98"/>
      <c r="F29" s="98"/>
      <c r="G29" s="98"/>
      <c r="H29" s="98"/>
      <c r="I29" s="99"/>
      <c r="J29" s="98"/>
      <c r="K29" s="426"/>
      <c r="L29" s="427"/>
      <c r="M29" s="427"/>
      <c r="N29" s="427"/>
      <c r="O29" s="427"/>
      <c r="P29" s="428"/>
      <c r="Q29" s="444" t="s">
        <v>321</v>
      </c>
      <c r="R29" s="445"/>
      <c r="S29" s="445"/>
      <c r="T29" s="445"/>
      <c r="U29" s="446"/>
      <c r="V29" s="447">
        <f>SUMIF($Z$17:$Z$25,"非課税",$V$17:$Y$25)</f>
        <v>0</v>
      </c>
      <c r="W29" s="448"/>
      <c r="X29" s="448"/>
      <c r="Y29" s="449"/>
      <c r="Z29" s="192"/>
      <c r="AA29" s="450"/>
      <c r="AB29" s="451"/>
      <c r="AC29" s="98"/>
      <c r="AD29" s="98"/>
      <c r="AE29" s="99"/>
      <c r="AF29" s="98"/>
      <c r="AG29" s="98"/>
      <c r="AH29" s="98"/>
      <c r="AI29" s="98"/>
      <c r="AJ29" s="98"/>
      <c r="AK29" s="98"/>
      <c r="AL29" s="98"/>
      <c r="AM29" s="98"/>
    </row>
    <row r="30" spans="1:39" s="138" customFormat="1" ht="24" customHeight="1">
      <c r="A30" s="98"/>
      <c r="B30" s="98"/>
      <c r="C30" s="98"/>
      <c r="D30" s="98"/>
      <c r="E30" s="98"/>
      <c r="F30" s="98"/>
      <c r="G30" s="98"/>
      <c r="H30" s="98"/>
      <c r="I30" s="99"/>
      <c r="J30" s="98"/>
      <c r="K30" s="406" t="s">
        <v>333</v>
      </c>
      <c r="L30" s="407"/>
      <c r="M30" s="407"/>
      <c r="N30" s="407"/>
      <c r="O30" s="407"/>
      <c r="P30" s="407"/>
      <c r="Q30" s="407"/>
      <c r="R30" s="407"/>
      <c r="S30" s="407"/>
      <c r="T30" s="407"/>
      <c r="U30" s="408"/>
      <c r="V30" s="409"/>
      <c r="W30" s="410"/>
      <c r="X30" s="410"/>
      <c r="Y30" s="411"/>
      <c r="Z30" s="412" t="s">
        <v>336</v>
      </c>
      <c r="AA30" s="413"/>
      <c r="AB30" s="414"/>
      <c r="AC30" s="98"/>
      <c r="AD30" s="98"/>
      <c r="AE30" s="99"/>
      <c r="AF30" s="98"/>
      <c r="AG30" s="98"/>
      <c r="AH30" s="98"/>
      <c r="AI30" s="98"/>
      <c r="AJ30" s="98"/>
      <c r="AK30" s="98"/>
      <c r="AL30" s="98"/>
      <c r="AM30" s="98"/>
    </row>
    <row r="31" spans="1:39" s="138" customFormat="1" ht="24" customHeight="1" thickBot="1">
      <c r="A31" s="98"/>
      <c r="B31" s="98"/>
      <c r="C31" s="98"/>
      <c r="D31" s="98"/>
      <c r="E31" s="98"/>
      <c r="F31" s="98"/>
      <c r="G31" s="98"/>
      <c r="H31" s="98"/>
      <c r="I31" s="99"/>
      <c r="J31" s="98"/>
      <c r="K31" s="415" t="s">
        <v>334</v>
      </c>
      <c r="L31" s="416"/>
      <c r="M31" s="416"/>
      <c r="N31" s="416"/>
      <c r="O31" s="416"/>
      <c r="P31" s="416"/>
      <c r="Q31" s="416"/>
      <c r="R31" s="416"/>
      <c r="S31" s="416"/>
      <c r="T31" s="416"/>
      <c r="U31" s="417"/>
      <c r="V31" s="418">
        <f>SUM(V27:Y29)+V30</f>
        <v>500000</v>
      </c>
      <c r="W31" s="419"/>
      <c r="X31" s="419"/>
      <c r="Y31" s="420"/>
      <c r="Z31" s="193"/>
      <c r="AA31" s="421"/>
      <c r="AB31" s="422"/>
      <c r="AC31" s="98"/>
      <c r="AD31" s="98"/>
      <c r="AE31" s="99"/>
      <c r="AF31" s="98"/>
      <c r="AG31" s="98"/>
      <c r="AH31" s="98"/>
      <c r="AI31" s="98"/>
      <c r="AJ31" s="98"/>
      <c r="AK31" s="98"/>
      <c r="AL31" s="98"/>
      <c r="AM31" s="98"/>
    </row>
    <row r="32" spans="1:39" ht="36" customHeight="1" thickTop="1">
      <c r="I32" s="98"/>
      <c r="K32" s="423" t="s">
        <v>369</v>
      </c>
      <c r="L32" s="424"/>
      <c r="M32" s="424"/>
      <c r="N32" s="424"/>
      <c r="O32" s="424"/>
      <c r="P32" s="425"/>
      <c r="Q32" s="429" t="s">
        <v>319</v>
      </c>
      <c r="R32" s="430"/>
      <c r="S32" s="430"/>
      <c r="T32" s="430"/>
      <c r="U32" s="431"/>
      <c r="V32" s="432">
        <f>SUMIF($Z$17:$Z$25,10%,$V$17:$Y$25)</f>
        <v>500000</v>
      </c>
      <c r="W32" s="433"/>
      <c r="X32" s="433"/>
      <c r="Y32" s="434"/>
      <c r="Z32" s="190"/>
      <c r="AA32" s="435">
        <f>ROUNDDOWN(V32*0.1,0)</f>
        <v>50000</v>
      </c>
      <c r="AB32" s="436"/>
      <c r="AE32" s="98"/>
    </row>
    <row r="33" spans="1:39" ht="36" customHeight="1">
      <c r="B33" s="117"/>
      <c r="C33" s="117"/>
      <c r="D33" s="117"/>
      <c r="E33" s="117"/>
      <c r="F33" s="117"/>
      <c r="G33" s="117"/>
      <c r="H33" s="117"/>
      <c r="I33" s="123"/>
      <c r="J33" s="120"/>
      <c r="K33" s="426"/>
      <c r="L33" s="427"/>
      <c r="M33" s="427"/>
      <c r="N33" s="427"/>
      <c r="O33" s="427"/>
      <c r="P33" s="428"/>
      <c r="Q33" s="437" t="s">
        <v>320</v>
      </c>
      <c r="R33" s="438"/>
      <c r="S33" s="438"/>
      <c r="T33" s="438"/>
      <c r="U33" s="439"/>
      <c r="V33" s="440">
        <f>SUMIF($Z$17:$Z$25,8%,$V$17:$Y$25)</f>
        <v>0</v>
      </c>
      <c r="W33" s="441"/>
      <c r="X33" s="441"/>
      <c r="Y33" s="442"/>
      <c r="Z33" s="191"/>
      <c r="AA33" s="378">
        <f>ROUNDDOWN(V33*0.08,0)</f>
        <v>0</v>
      </c>
      <c r="AB33" s="443"/>
      <c r="AC33" s="120"/>
      <c r="AD33" s="120"/>
      <c r="AE33" s="123"/>
      <c r="AF33" s="120"/>
      <c r="AG33" s="120"/>
      <c r="AH33" s="120"/>
      <c r="AI33" s="120"/>
      <c r="AJ33" s="120"/>
      <c r="AK33" s="120"/>
      <c r="AL33" s="120"/>
    </row>
    <row r="34" spans="1:39" ht="36" customHeight="1" thickBot="1">
      <c r="B34" s="117"/>
      <c r="C34" s="117"/>
      <c r="D34" s="117"/>
      <c r="E34" s="117"/>
      <c r="F34" s="117"/>
      <c r="G34" s="117"/>
      <c r="H34" s="117"/>
      <c r="I34" s="123"/>
      <c r="J34" s="120"/>
      <c r="K34" s="455"/>
      <c r="L34" s="456"/>
      <c r="M34" s="456"/>
      <c r="N34" s="456"/>
      <c r="O34" s="456"/>
      <c r="P34" s="457"/>
      <c r="Q34" s="458" t="s">
        <v>321</v>
      </c>
      <c r="R34" s="459"/>
      <c r="S34" s="459"/>
      <c r="T34" s="459"/>
      <c r="U34" s="460"/>
      <c r="V34" s="461">
        <f>SUMIF($Z$17:$Z$25,"非課税",$V$17:$Y$25)</f>
        <v>0</v>
      </c>
      <c r="W34" s="462"/>
      <c r="X34" s="462"/>
      <c r="Y34" s="463"/>
      <c r="Z34" s="194"/>
      <c r="AA34" s="464"/>
      <c r="AB34" s="465"/>
      <c r="AC34" s="120"/>
      <c r="AD34" s="120"/>
      <c r="AE34" s="123"/>
      <c r="AF34" s="120"/>
      <c r="AG34" s="120"/>
      <c r="AH34" s="120"/>
      <c r="AI34" s="120"/>
      <c r="AJ34" s="120"/>
      <c r="AK34" s="120"/>
      <c r="AL34" s="120"/>
    </row>
    <row r="35" spans="1:39" ht="36" customHeight="1" thickBot="1">
      <c r="I35" s="98"/>
      <c r="K35" s="452" t="s">
        <v>318</v>
      </c>
      <c r="L35" s="453"/>
      <c r="M35" s="453"/>
      <c r="N35" s="453"/>
      <c r="O35" s="453"/>
      <c r="P35" s="453"/>
      <c r="Q35" s="453"/>
      <c r="R35" s="453"/>
      <c r="S35" s="453"/>
      <c r="T35" s="453"/>
      <c r="U35" s="454"/>
      <c r="V35" s="418">
        <f>SUM(V32:Y34)</f>
        <v>500000</v>
      </c>
      <c r="W35" s="419"/>
      <c r="X35" s="419"/>
      <c r="Y35" s="420"/>
      <c r="Z35" s="193"/>
      <c r="AA35" s="421">
        <f>SUM(AA32:AB34)</f>
        <v>50000</v>
      </c>
      <c r="AB35" s="422"/>
      <c r="AE35" s="98"/>
    </row>
    <row r="36" spans="1:39" s="138" customFormat="1" ht="24" customHeight="1" thickTop="1">
      <c r="A36" s="98"/>
      <c r="B36" s="98"/>
      <c r="C36" s="98"/>
      <c r="D36" s="98"/>
      <c r="E36" s="98"/>
      <c r="F36" s="98"/>
      <c r="G36" s="98"/>
      <c r="H36" s="98"/>
      <c r="I36" s="99"/>
      <c r="J36" s="98"/>
      <c r="K36" s="98"/>
      <c r="L36" s="98"/>
      <c r="M36" s="98"/>
      <c r="N36" s="98"/>
      <c r="O36" s="98"/>
      <c r="P36" s="98"/>
      <c r="Q36" s="99"/>
      <c r="R36" s="98"/>
      <c r="S36" s="98"/>
      <c r="T36" s="98"/>
      <c r="U36" s="98"/>
      <c r="V36" s="98"/>
      <c r="W36" s="98"/>
      <c r="X36" s="98"/>
      <c r="Y36" s="99"/>
      <c r="Z36" s="98"/>
      <c r="AA36" s="98"/>
      <c r="AB36" s="98"/>
      <c r="AC36" s="98"/>
      <c r="AD36" s="98"/>
      <c r="AE36" s="99"/>
      <c r="AF36" s="98"/>
      <c r="AG36" s="98"/>
      <c r="AH36" s="98"/>
      <c r="AI36" s="98"/>
      <c r="AJ36" s="98"/>
      <c r="AK36" s="98"/>
      <c r="AL36" s="98"/>
      <c r="AM36" s="98"/>
    </row>
    <row r="37" spans="1:39" s="138" customFormat="1" ht="24" customHeight="1">
      <c r="A37" s="98"/>
      <c r="B37" s="98"/>
      <c r="C37" s="98"/>
      <c r="D37" s="98"/>
      <c r="E37" s="98"/>
      <c r="F37" s="98"/>
      <c r="G37" s="98"/>
      <c r="H37" s="98"/>
      <c r="I37" s="99"/>
      <c r="J37" s="98"/>
      <c r="K37" s="98"/>
      <c r="L37" s="98"/>
      <c r="M37" s="98"/>
      <c r="N37" s="98"/>
      <c r="O37" s="98"/>
      <c r="P37" s="98"/>
      <c r="Q37" s="99"/>
      <c r="R37" s="98"/>
      <c r="S37" s="98"/>
      <c r="T37" s="98"/>
      <c r="U37" s="98"/>
      <c r="V37" s="98"/>
      <c r="W37" s="98"/>
      <c r="X37" s="98"/>
      <c r="Y37" s="99"/>
      <c r="Z37" s="98"/>
      <c r="AA37" s="98"/>
      <c r="AB37" s="98"/>
      <c r="AC37" s="98"/>
      <c r="AD37" s="98"/>
      <c r="AE37" s="99"/>
      <c r="AF37" s="98"/>
      <c r="AG37" s="98"/>
      <c r="AH37" s="98"/>
      <c r="AI37" s="98"/>
      <c r="AJ37" s="98"/>
      <c r="AK37" s="98"/>
      <c r="AL37" s="98"/>
      <c r="AM37" s="98"/>
    </row>
    <row r="38" spans="1:39" s="138" customFormat="1" ht="24" customHeight="1">
      <c r="A38" s="98"/>
      <c r="B38" s="98"/>
      <c r="C38" s="98"/>
      <c r="D38" s="98"/>
      <c r="E38" s="98"/>
      <c r="F38" s="98"/>
      <c r="G38" s="98"/>
      <c r="H38" s="98"/>
      <c r="I38" s="99"/>
      <c r="J38" s="98"/>
      <c r="K38" s="98"/>
      <c r="L38" s="98"/>
      <c r="M38" s="98"/>
      <c r="N38" s="98"/>
      <c r="O38" s="98"/>
      <c r="P38" s="98"/>
      <c r="Q38" s="99"/>
      <c r="R38" s="98"/>
      <c r="S38" s="98"/>
      <c r="T38" s="98"/>
      <c r="U38" s="98"/>
      <c r="V38" s="98"/>
      <c r="W38" s="98"/>
      <c r="X38" s="98"/>
      <c r="Y38" s="99"/>
      <c r="Z38" s="98"/>
      <c r="AA38" s="98"/>
      <c r="AB38" s="98"/>
      <c r="AC38" s="98"/>
      <c r="AD38" s="98"/>
      <c r="AE38" s="99"/>
      <c r="AF38" s="98"/>
      <c r="AG38" s="98"/>
      <c r="AH38" s="98"/>
      <c r="AI38" s="98"/>
      <c r="AJ38" s="98"/>
      <c r="AK38" s="98"/>
      <c r="AL38" s="98"/>
      <c r="AM38" s="98"/>
    </row>
    <row r="39" spans="1:39" s="138" customFormat="1" ht="24" customHeight="1">
      <c r="A39" s="98"/>
      <c r="B39" s="98"/>
      <c r="C39" s="98"/>
      <c r="D39" s="98"/>
      <c r="E39" s="98"/>
      <c r="F39" s="98"/>
      <c r="G39" s="98"/>
      <c r="H39" s="98"/>
      <c r="I39" s="99"/>
      <c r="J39" s="98"/>
      <c r="K39" s="98"/>
      <c r="L39" s="98"/>
      <c r="M39" s="98"/>
      <c r="N39" s="98"/>
      <c r="O39" s="98"/>
      <c r="P39" s="98"/>
      <c r="Q39" s="99"/>
      <c r="R39" s="98"/>
      <c r="S39" s="98"/>
      <c r="T39" s="98"/>
      <c r="U39" s="98"/>
      <c r="V39" s="98"/>
      <c r="W39" s="98"/>
      <c r="X39" s="98"/>
      <c r="Y39" s="99"/>
      <c r="Z39" s="98"/>
      <c r="AA39" s="98"/>
      <c r="AB39" s="98"/>
      <c r="AC39" s="98"/>
      <c r="AD39" s="98"/>
      <c r="AE39" s="99"/>
      <c r="AF39" s="98"/>
      <c r="AG39" s="98"/>
      <c r="AH39" s="98"/>
      <c r="AI39" s="98"/>
      <c r="AJ39" s="98"/>
      <c r="AK39" s="98"/>
      <c r="AL39" s="98"/>
      <c r="AM39" s="98"/>
    </row>
    <row r="40" spans="1:39" s="138" customFormat="1" ht="24" customHeight="1">
      <c r="A40" s="98"/>
      <c r="B40" s="98"/>
      <c r="C40" s="98"/>
      <c r="D40" s="98"/>
      <c r="E40" s="98"/>
      <c r="F40" s="98"/>
      <c r="G40" s="98"/>
      <c r="H40" s="98"/>
      <c r="I40" s="99"/>
      <c r="J40" s="98"/>
      <c r="K40" s="98"/>
      <c r="L40" s="98"/>
      <c r="M40" s="98"/>
      <c r="N40" s="98"/>
      <c r="O40" s="98"/>
      <c r="P40" s="98"/>
      <c r="Q40" s="99"/>
      <c r="R40" s="98"/>
      <c r="S40" s="98"/>
      <c r="T40" s="98"/>
      <c r="U40" s="98"/>
      <c r="V40" s="98"/>
      <c r="W40" s="98"/>
      <c r="X40" s="98"/>
      <c r="Y40" s="99"/>
      <c r="Z40" s="98"/>
      <c r="AA40" s="98"/>
      <c r="AB40" s="98"/>
      <c r="AC40" s="98"/>
      <c r="AD40" s="98"/>
      <c r="AE40" s="99"/>
      <c r="AF40" s="98"/>
      <c r="AG40" s="98"/>
      <c r="AH40" s="98"/>
      <c r="AI40" s="98"/>
      <c r="AJ40" s="98"/>
      <c r="AK40" s="98"/>
      <c r="AL40" s="98"/>
      <c r="AM40" s="98"/>
    </row>
    <row r="41" spans="1:39" s="138" customFormat="1" ht="24" customHeight="1">
      <c r="A41" s="98"/>
      <c r="B41" s="98"/>
      <c r="C41" s="98"/>
      <c r="D41" s="98"/>
      <c r="E41" s="98"/>
      <c r="F41" s="98"/>
      <c r="G41" s="98"/>
      <c r="H41" s="98"/>
      <c r="I41" s="99"/>
      <c r="J41" s="98"/>
      <c r="K41" s="98"/>
      <c r="L41" s="98"/>
      <c r="M41" s="98"/>
      <c r="N41" s="98"/>
      <c r="O41" s="98"/>
      <c r="P41" s="98"/>
      <c r="Q41" s="99"/>
      <c r="R41" s="98"/>
      <c r="S41" s="98"/>
      <c r="T41" s="98"/>
      <c r="U41" s="98"/>
      <c r="V41" s="98"/>
      <c r="W41" s="98"/>
      <c r="X41" s="98"/>
      <c r="Y41" s="99"/>
      <c r="Z41" s="98"/>
      <c r="AA41" s="98"/>
      <c r="AB41" s="98"/>
      <c r="AC41" s="98"/>
      <c r="AD41" s="98"/>
      <c r="AE41" s="99"/>
      <c r="AF41" s="98"/>
      <c r="AG41" s="98"/>
      <c r="AH41" s="98"/>
      <c r="AI41" s="98"/>
      <c r="AJ41" s="98"/>
      <c r="AK41" s="98"/>
      <c r="AL41" s="98"/>
      <c r="AM41" s="98"/>
    </row>
    <row r="42" spans="1:39" s="138" customFormat="1" ht="24" customHeight="1">
      <c r="A42" s="98"/>
      <c r="B42" s="98"/>
      <c r="C42" s="98"/>
      <c r="D42" s="98"/>
      <c r="E42" s="98"/>
      <c r="F42" s="98"/>
      <c r="G42" s="98"/>
      <c r="H42" s="98"/>
      <c r="I42" s="99"/>
      <c r="J42" s="98"/>
      <c r="K42" s="98"/>
      <c r="L42" s="98"/>
      <c r="M42" s="98"/>
      <c r="N42" s="98"/>
      <c r="O42" s="98"/>
      <c r="P42" s="98"/>
      <c r="Q42" s="99"/>
      <c r="R42" s="98"/>
      <c r="S42" s="98"/>
      <c r="T42" s="98"/>
      <c r="U42" s="98"/>
      <c r="V42" s="98"/>
      <c r="W42" s="98"/>
      <c r="X42" s="98"/>
      <c r="Y42" s="99"/>
      <c r="Z42" s="98"/>
      <c r="AA42" s="98"/>
      <c r="AB42" s="98"/>
      <c r="AC42" s="98"/>
      <c r="AD42" s="98"/>
      <c r="AE42" s="99"/>
      <c r="AF42" s="98"/>
      <c r="AG42" s="98"/>
      <c r="AH42" s="98"/>
      <c r="AI42" s="98"/>
      <c r="AJ42" s="98"/>
      <c r="AK42" s="98"/>
      <c r="AL42" s="98"/>
      <c r="AM42" s="98"/>
    </row>
    <row r="43" spans="1:39" s="138" customFormat="1" ht="24" customHeight="1">
      <c r="A43" s="98"/>
      <c r="B43" s="98"/>
      <c r="C43" s="98"/>
      <c r="D43" s="98"/>
      <c r="E43" s="98"/>
      <c r="F43" s="98"/>
      <c r="G43" s="98"/>
      <c r="H43" s="98"/>
      <c r="I43" s="99"/>
      <c r="J43" s="98"/>
      <c r="K43" s="98"/>
      <c r="L43" s="98"/>
      <c r="M43" s="98"/>
      <c r="N43" s="98"/>
      <c r="O43" s="98"/>
      <c r="P43" s="98"/>
      <c r="Q43" s="99"/>
      <c r="R43" s="98"/>
      <c r="S43" s="98"/>
      <c r="T43" s="98"/>
      <c r="U43" s="98"/>
      <c r="V43" s="98"/>
      <c r="W43" s="98"/>
      <c r="X43" s="98"/>
      <c r="Y43" s="99"/>
      <c r="Z43" s="98"/>
      <c r="AA43" s="98"/>
      <c r="AB43" s="98"/>
      <c r="AC43" s="98"/>
      <c r="AD43" s="98"/>
      <c r="AE43" s="99"/>
      <c r="AF43" s="98"/>
      <c r="AG43" s="98"/>
      <c r="AH43" s="98"/>
      <c r="AI43" s="98"/>
      <c r="AJ43" s="98"/>
      <c r="AK43" s="98"/>
      <c r="AL43" s="98"/>
      <c r="AM43" s="98"/>
    </row>
    <row r="44" spans="1:39" s="138" customFormat="1" ht="24" customHeight="1">
      <c r="A44" s="98"/>
      <c r="B44" s="98"/>
      <c r="C44" s="98"/>
      <c r="D44" s="98"/>
      <c r="E44" s="98"/>
      <c r="F44" s="98"/>
      <c r="G44" s="98"/>
      <c r="H44" s="98"/>
      <c r="I44" s="99"/>
      <c r="J44" s="98"/>
      <c r="K44" s="98"/>
      <c r="L44" s="98"/>
      <c r="M44" s="98"/>
      <c r="N44" s="98"/>
      <c r="O44" s="98"/>
      <c r="P44" s="98"/>
      <c r="Q44" s="99"/>
      <c r="R44" s="98"/>
      <c r="S44" s="98"/>
      <c r="T44" s="98"/>
      <c r="U44" s="98"/>
      <c r="V44" s="98"/>
      <c r="W44" s="98"/>
      <c r="X44" s="98"/>
      <c r="Y44" s="99"/>
      <c r="Z44" s="98"/>
      <c r="AA44" s="98"/>
      <c r="AB44" s="98"/>
      <c r="AC44" s="98"/>
      <c r="AD44" s="98"/>
      <c r="AE44" s="99"/>
      <c r="AF44" s="98"/>
      <c r="AG44" s="98"/>
      <c r="AH44" s="98"/>
      <c r="AI44" s="98"/>
      <c r="AJ44" s="98"/>
      <c r="AK44" s="98"/>
      <c r="AL44" s="98"/>
      <c r="AM44" s="98"/>
    </row>
    <row r="45" spans="1:39" s="138" customFormat="1" ht="24" customHeight="1">
      <c r="A45" s="98"/>
      <c r="B45" s="98"/>
      <c r="C45" s="98"/>
      <c r="D45" s="98"/>
      <c r="E45" s="98"/>
      <c r="F45" s="98"/>
      <c r="G45" s="98"/>
      <c r="H45" s="98"/>
      <c r="I45" s="99"/>
      <c r="J45" s="98"/>
      <c r="K45" s="98"/>
      <c r="L45" s="98"/>
      <c r="M45" s="98"/>
      <c r="N45" s="98"/>
      <c r="O45" s="98"/>
      <c r="P45" s="98"/>
      <c r="Q45" s="99"/>
      <c r="R45" s="98"/>
      <c r="S45" s="98"/>
      <c r="T45" s="98"/>
      <c r="U45" s="98"/>
      <c r="V45" s="98"/>
      <c r="W45" s="98"/>
      <c r="X45" s="98"/>
      <c r="Y45" s="99"/>
      <c r="Z45" s="98"/>
      <c r="AA45" s="98"/>
      <c r="AB45" s="98"/>
      <c r="AC45" s="98"/>
      <c r="AD45" s="98"/>
      <c r="AE45" s="99"/>
      <c r="AF45" s="98"/>
      <c r="AG45" s="98"/>
      <c r="AH45" s="98"/>
      <c r="AI45" s="98"/>
      <c r="AJ45" s="98"/>
      <c r="AK45" s="98"/>
      <c r="AL45" s="98"/>
      <c r="AM45" s="98"/>
    </row>
    <row r="46" spans="1:39" s="138" customFormat="1" ht="24" customHeight="1">
      <c r="A46" s="98"/>
      <c r="B46" s="98"/>
      <c r="C46" s="98"/>
      <c r="D46" s="98"/>
      <c r="E46" s="98"/>
      <c r="F46" s="98"/>
      <c r="G46" s="98"/>
      <c r="H46" s="98"/>
      <c r="I46" s="99"/>
      <c r="J46" s="98"/>
      <c r="K46" s="98"/>
      <c r="L46" s="98"/>
      <c r="M46" s="98"/>
      <c r="N46" s="98"/>
      <c r="O46" s="98"/>
      <c r="P46" s="98"/>
      <c r="Q46" s="99"/>
      <c r="R46" s="98"/>
      <c r="S46" s="98"/>
      <c r="T46" s="98"/>
      <c r="U46" s="98"/>
      <c r="V46" s="98"/>
      <c r="W46" s="98"/>
      <c r="X46" s="98"/>
      <c r="Y46" s="99"/>
      <c r="Z46" s="98"/>
      <c r="AA46" s="98"/>
      <c r="AB46" s="98"/>
      <c r="AC46" s="98"/>
      <c r="AD46" s="98"/>
      <c r="AE46" s="99"/>
      <c r="AF46" s="98"/>
      <c r="AG46" s="98"/>
      <c r="AH46" s="98"/>
      <c r="AI46" s="98"/>
      <c r="AJ46" s="98"/>
      <c r="AK46" s="98"/>
      <c r="AL46" s="98"/>
      <c r="AM46" s="98"/>
    </row>
    <row r="47" spans="1:39" s="138" customFormat="1" ht="24" customHeight="1">
      <c r="A47" s="98"/>
      <c r="B47" s="98"/>
      <c r="C47" s="98"/>
      <c r="D47" s="98"/>
      <c r="E47" s="98"/>
      <c r="F47" s="98"/>
      <c r="G47" s="98"/>
      <c r="H47" s="98"/>
      <c r="I47" s="99"/>
      <c r="J47" s="98"/>
      <c r="K47" s="98"/>
      <c r="L47" s="98"/>
      <c r="M47" s="98"/>
      <c r="N47" s="98"/>
      <c r="O47" s="98"/>
      <c r="P47" s="98"/>
      <c r="Q47" s="99"/>
      <c r="R47" s="98"/>
      <c r="S47" s="98"/>
      <c r="T47" s="98"/>
      <c r="U47" s="98"/>
      <c r="V47" s="98"/>
      <c r="W47" s="98"/>
      <c r="X47" s="98"/>
      <c r="Y47" s="99"/>
      <c r="Z47" s="98"/>
      <c r="AA47" s="98"/>
      <c r="AB47" s="98"/>
      <c r="AC47" s="98"/>
      <c r="AD47" s="98"/>
      <c r="AE47" s="99"/>
      <c r="AF47" s="98"/>
      <c r="AG47" s="98"/>
      <c r="AH47" s="98"/>
      <c r="AI47" s="98"/>
      <c r="AJ47" s="98"/>
      <c r="AK47" s="98"/>
      <c r="AL47" s="98"/>
      <c r="AM47" s="98"/>
    </row>
    <row r="48" spans="1:39" s="138" customFormat="1" ht="24" customHeight="1">
      <c r="A48" s="98"/>
      <c r="B48" s="98"/>
      <c r="C48" s="98"/>
      <c r="D48" s="98"/>
      <c r="E48" s="98"/>
      <c r="F48" s="98"/>
      <c r="G48" s="98"/>
      <c r="H48" s="98"/>
      <c r="I48" s="99"/>
      <c r="J48" s="98"/>
      <c r="K48" s="98"/>
      <c r="L48" s="98"/>
      <c r="M48" s="98"/>
      <c r="N48" s="98"/>
      <c r="O48" s="98"/>
      <c r="P48" s="98"/>
      <c r="Q48" s="99"/>
      <c r="R48" s="98"/>
      <c r="S48" s="98"/>
      <c r="T48" s="98"/>
      <c r="U48" s="98"/>
      <c r="V48" s="98"/>
      <c r="W48" s="98"/>
      <c r="X48" s="98"/>
      <c r="Y48" s="99"/>
      <c r="Z48" s="98"/>
      <c r="AA48" s="98"/>
      <c r="AB48" s="98"/>
      <c r="AC48" s="98"/>
      <c r="AD48" s="98"/>
      <c r="AE48" s="99"/>
      <c r="AF48" s="98"/>
      <c r="AG48" s="98"/>
      <c r="AH48" s="98"/>
      <c r="AI48" s="98"/>
      <c r="AJ48" s="98"/>
      <c r="AK48" s="98"/>
      <c r="AL48" s="98"/>
      <c r="AM48" s="98"/>
    </row>
    <row r="49" spans="1:39" s="138" customFormat="1" ht="24" customHeight="1">
      <c r="A49" s="98"/>
      <c r="B49" s="98"/>
      <c r="C49" s="98"/>
      <c r="D49" s="98"/>
      <c r="E49" s="98"/>
      <c r="F49" s="98"/>
      <c r="G49" s="98"/>
      <c r="H49" s="98"/>
      <c r="I49" s="99"/>
      <c r="J49" s="98"/>
      <c r="K49" s="98"/>
      <c r="L49" s="98"/>
      <c r="M49" s="98"/>
      <c r="N49" s="98"/>
      <c r="O49" s="98"/>
      <c r="P49" s="98"/>
      <c r="Q49" s="99"/>
      <c r="R49" s="98"/>
      <c r="S49" s="98"/>
      <c r="T49" s="98"/>
      <c r="U49" s="98"/>
      <c r="V49" s="98"/>
      <c r="W49" s="98"/>
      <c r="X49" s="98"/>
      <c r="Y49" s="99"/>
      <c r="Z49" s="98"/>
      <c r="AA49" s="98"/>
      <c r="AB49" s="98"/>
      <c r="AC49" s="98"/>
      <c r="AD49" s="98"/>
      <c r="AE49" s="99"/>
      <c r="AF49" s="98"/>
      <c r="AG49" s="98"/>
      <c r="AH49" s="98"/>
      <c r="AI49" s="98"/>
      <c r="AJ49" s="98"/>
      <c r="AK49" s="98"/>
      <c r="AL49" s="98"/>
      <c r="AM49" s="98"/>
    </row>
    <row r="50" spans="1:39" s="138" customFormat="1" ht="24" customHeight="1">
      <c r="A50" s="98"/>
      <c r="B50" s="98"/>
      <c r="C50" s="98"/>
      <c r="D50" s="98"/>
      <c r="E50" s="98"/>
      <c r="F50" s="98"/>
      <c r="G50" s="98"/>
      <c r="H50" s="98"/>
      <c r="I50" s="99"/>
      <c r="J50" s="98"/>
      <c r="K50" s="98"/>
      <c r="L50" s="98"/>
      <c r="M50" s="98"/>
      <c r="N50" s="98"/>
      <c r="O50" s="98"/>
      <c r="P50" s="98"/>
      <c r="Q50" s="99"/>
      <c r="R50" s="98"/>
      <c r="S50" s="98"/>
      <c r="T50" s="98"/>
      <c r="U50" s="98"/>
      <c r="V50" s="98"/>
      <c r="W50" s="98"/>
      <c r="X50" s="98"/>
      <c r="Y50" s="99"/>
      <c r="Z50" s="98"/>
      <c r="AA50" s="98"/>
      <c r="AB50" s="98"/>
      <c r="AC50" s="98"/>
      <c r="AD50" s="98"/>
      <c r="AE50" s="99"/>
      <c r="AF50" s="98"/>
      <c r="AG50" s="98"/>
      <c r="AH50" s="98"/>
      <c r="AI50" s="98"/>
      <c r="AJ50" s="98"/>
      <c r="AK50" s="98"/>
      <c r="AL50" s="98"/>
      <c r="AM50" s="98"/>
    </row>
    <row r="51" spans="1:39" s="138" customFormat="1" ht="24" customHeight="1">
      <c r="A51" s="98"/>
      <c r="B51" s="98"/>
      <c r="C51" s="98"/>
      <c r="D51" s="98"/>
      <c r="E51" s="98"/>
      <c r="F51" s="98"/>
      <c r="G51" s="98"/>
      <c r="H51" s="98"/>
      <c r="I51" s="99"/>
      <c r="J51" s="98"/>
      <c r="K51" s="98"/>
      <c r="L51" s="98"/>
      <c r="M51" s="98"/>
      <c r="N51" s="98"/>
      <c r="O51" s="98"/>
      <c r="P51" s="98"/>
      <c r="Q51" s="99"/>
      <c r="R51" s="98"/>
      <c r="S51" s="98"/>
      <c r="T51" s="98"/>
      <c r="U51" s="98"/>
      <c r="V51" s="98"/>
      <c r="W51" s="98"/>
      <c r="X51" s="98"/>
      <c r="Y51" s="99"/>
      <c r="Z51" s="98"/>
      <c r="AA51" s="98"/>
      <c r="AB51" s="98"/>
      <c r="AC51" s="98"/>
      <c r="AD51" s="98"/>
      <c r="AE51" s="99"/>
      <c r="AF51" s="98"/>
      <c r="AG51" s="98"/>
      <c r="AH51" s="98"/>
      <c r="AI51" s="98"/>
      <c r="AJ51" s="98"/>
      <c r="AK51" s="98"/>
      <c r="AL51" s="98"/>
      <c r="AM51" s="98"/>
    </row>
    <row r="52" spans="1:39" s="138" customFormat="1" ht="24" customHeight="1">
      <c r="A52" s="98"/>
      <c r="B52" s="98"/>
      <c r="C52" s="98"/>
      <c r="D52" s="98"/>
      <c r="E52" s="98"/>
      <c r="F52" s="98"/>
      <c r="G52" s="98"/>
      <c r="H52" s="98"/>
      <c r="I52" s="99"/>
      <c r="J52" s="98"/>
      <c r="K52" s="98"/>
      <c r="L52" s="98"/>
      <c r="M52" s="98"/>
      <c r="N52" s="98"/>
      <c r="O52" s="98"/>
      <c r="P52" s="98"/>
      <c r="Q52" s="99"/>
      <c r="R52" s="98"/>
      <c r="S52" s="98"/>
      <c r="T52" s="98"/>
      <c r="U52" s="98"/>
      <c r="V52" s="98"/>
      <c r="W52" s="98"/>
      <c r="X52" s="98"/>
      <c r="Y52" s="99"/>
      <c r="Z52" s="98"/>
      <c r="AA52" s="98"/>
      <c r="AB52" s="98"/>
      <c r="AC52" s="98"/>
      <c r="AD52" s="98"/>
      <c r="AE52" s="99"/>
      <c r="AF52" s="98"/>
      <c r="AG52" s="98"/>
      <c r="AH52" s="98"/>
      <c r="AI52" s="98"/>
      <c r="AJ52" s="98"/>
      <c r="AK52" s="98"/>
      <c r="AL52" s="98"/>
      <c r="AM52" s="98"/>
    </row>
    <row r="53" spans="1:39" s="138" customFormat="1" ht="24" customHeight="1">
      <c r="A53" s="98"/>
      <c r="B53" s="98"/>
      <c r="C53" s="98"/>
      <c r="D53" s="98"/>
      <c r="E53" s="98"/>
      <c r="F53" s="98"/>
      <c r="G53" s="98"/>
      <c r="H53" s="98"/>
      <c r="I53" s="99"/>
      <c r="J53" s="98"/>
      <c r="K53" s="98"/>
      <c r="L53" s="98"/>
      <c r="M53" s="98"/>
      <c r="N53" s="98"/>
      <c r="O53" s="98"/>
      <c r="P53" s="98"/>
      <c r="Q53" s="99"/>
      <c r="R53" s="98"/>
      <c r="S53" s="98"/>
      <c r="T53" s="98"/>
      <c r="U53" s="98"/>
      <c r="V53" s="98"/>
      <c r="W53" s="98"/>
      <c r="X53" s="98"/>
      <c r="Y53" s="99"/>
      <c r="Z53" s="98"/>
      <c r="AA53" s="98"/>
      <c r="AB53" s="98"/>
      <c r="AC53" s="98"/>
      <c r="AD53" s="98"/>
      <c r="AE53" s="99"/>
      <c r="AF53" s="98"/>
      <c r="AG53" s="98"/>
      <c r="AH53" s="98"/>
      <c r="AI53" s="98"/>
      <c r="AJ53" s="98"/>
      <c r="AK53" s="98"/>
      <c r="AL53" s="98"/>
      <c r="AM53" s="98"/>
    </row>
    <row r="54" spans="1:39" s="138" customFormat="1" ht="24" customHeight="1">
      <c r="A54" s="98"/>
      <c r="B54" s="98"/>
      <c r="C54" s="98"/>
      <c r="D54" s="98"/>
      <c r="E54" s="98"/>
      <c r="F54" s="98"/>
      <c r="G54" s="98"/>
      <c r="H54" s="98"/>
      <c r="I54" s="99"/>
      <c r="J54" s="98"/>
      <c r="K54" s="98"/>
      <c r="L54" s="98"/>
      <c r="M54" s="98"/>
      <c r="N54" s="98"/>
      <c r="O54" s="98"/>
      <c r="P54" s="98"/>
      <c r="Q54" s="99"/>
      <c r="R54" s="98"/>
      <c r="S54" s="98"/>
      <c r="T54" s="98"/>
      <c r="U54" s="98"/>
      <c r="V54" s="98"/>
      <c r="W54" s="98"/>
      <c r="X54" s="98"/>
      <c r="Y54" s="99"/>
      <c r="Z54" s="98"/>
      <c r="AA54" s="98"/>
      <c r="AB54" s="98"/>
      <c r="AC54" s="98"/>
      <c r="AD54" s="98"/>
      <c r="AE54" s="99"/>
      <c r="AF54" s="98"/>
      <c r="AG54" s="98"/>
      <c r="AH54" s="98"/>
      <c r="AI54" s="98"/>
      <c r="AJ54" s="98"/>
      <c r="AK54" s="98"/>
      <c r="AL54" s="98"/>
      <c r="AM54" s="98"/>
    </row>
    <row r="55" spans="1:39" s="138" customFormat="1" ht="24" customHeight="1">
      <c r="A55" s="98"/>
      <c r="B55" s="98"/>
      <c r="C55" s="98"/>
      <c r="D55" s="98"/>
      <c r="E55" s="98"/>
      <c r="F55" s="98"/>
      <c r="G55" s="98"/>
      <c r="H55" s="98"/>
      <c r="I55" s="99"/>
      <c r="J55" s="98"/>
      <c r="K55" s="98"/>
      <c r="L55" s="98"/>
      <c r="M55" s="98"/>
      <c r="N55" s="98"/>
      <c r="O55" s="98"/>
      <c r="P55" s="98"/>
      <c r="Q55" s="99"/>
      <c r="R55" s="98"/>
      <c r="S55" s="98"/>
      <c r="T55" s="98"/>
      <c r="U55" s="98"/>
      <c r="V55" s="98"/>
      <c r="W55" s="98"/>
      <c r="X55" s="98"/>
      <c r="Y55" s="99"/>
      <c r="Z55" s="98"/>
      <c r="AA55" s="98"/>
      <c r="AB55" s="98"/>
      <c r="AC55" s="98"/>
      <c r="AD55" s="98"/>
      <c r="AE55" s="99"/>
      <c r="AF55" s="98"/>
      <c r="AG55" s="98"/>
      <c r="AH55" s="98"/>
      <c r="AI55" s="98"/>
      <c r="AJ55" s="98"/>
      <c r="AK55" s="98"/>
      <c r="AL55" s="98"/>
      <c r="AM55" s="98"/>
    </row>
    <row r="56" spans="1:39" s="138" customFormat="1" ht="24" customHeight="1">
      <c r="A56" s="98"/>
      <c r="B56" s="98"/>
      <c r="C56" s="98"/>
      <c r="D56" s="98"/>
      <c r="E56" s="98"/>
      <c r="F56" s="98"/>
      <c r="G56" s="98"/>
      <c r="H56" s="98"/>
      <c r="I56" s="99"/>
      <c r="J56" s="98"/>
      <c r="K56" s="98"/>
      <c r="L56" s="98"/>
      <c r="M56" s="98"/>
      <c r="N56" s="98"/>
      <c r="O56" s="98"/>
      <c r="P56" s="98"/>
      <c r="Q56" s="99"/>
      <c r="R56" s="98"/>
      <c r="S56" s="98"/>
      <c r="T56" s="98"/>
      <c r="U56" s="98"/>
      <c r="V56" s="98"/>
      <c r="W56" s="98"/>
      <c r="X56" s="98"/>
      <c r="Y56" s="99"/>
      <c r="Z56" s="98"/>
      <c r="AA56" s="98"/>
      <c r="AB56" s="98"/>
      <c r="AC56" s="98"/>
      <c r="AD56" s="98"/>
      <c r="AE56" s="99"/>
      <c r="AF56" s="98"/>
      <c r="AG56" s="98"/>
      <c r="AH56" s="98"/>
      <c r="AI56" s="98"/>
      <c r="AJ56" s="98"/>
      <c r="AK56" s="98"/>
      <c r="AL56" s="98"/>
      <c r="AM56" s="98"/>
    </row>
    <row r="57" spans="1:39" s="138" customFormat="1" ht="24" customHeight="1">
      <c r="A57" s="98"/>
      <c r="B57" s="98"/>
      <c r="C57" s="98"/>
      <c r="D57" s="98"/>
      <c r="E57" s="98"/>
      <c r="F57" s="98"/>
      <c r="G57" s="98"/>
      <c r="H57" s="98"/>
      <c r="I57" s="99"/>
      <c r="J57" s="98"/>
      <c r="K57" s="98"/>
      <c r="L57" s="98"/>
      <c r="M57" s="98"/>
      <c r="N57" s="98"/>
      <c r="O57" s="98"/>
      <c r="P57" s="98"/>
      <c r="Q57" s="99"/>
      <c r="R57" s="98"/>
      <c r="S57" s="98"/>
      <c r="T57" s="98"/>
      <c r="U57" s="98"/>
      <c r="V57" s="98"/>
      <c r="W57" s="98"/>
      <c r="X57" s="98"/>
      <c r="Y57" s="99"/>
      <c r="Z57" s="98"/>
      <c r="AA57" s="98"/>
      <c r="AB57" s="98"/>
      <c r="AC57" s="98"/>
      <c r="AD57" s="98"/>
      <c r="AE57" s="99"/>
      <c r="AF57" s="98"/>
      <c r="AG57" s="98"/>
      <c r="AH57" s="98"/>
      <c r="AI57" s="98"/>
      <c r="AJ57" s="98"/>
      <c r="AK57" s="98"/>
      <c r="AL57" s="98"/>
      <c r="AM57" s="98"/>
    </row>
    <row r="58" spans="1:39" s="138" customFormat="1" ht="24" customHeight="1">
      <c r="A58" s="98"/>
      <c r="B58" s="98"/>
      <c r="C58" s="98"/>
      <c r="D58" s="98"/>
      <c r="E58" s="98"/>
      <c r="F58" s="98"/>
      <c r="G58" s="98"/>
      <c r="H58" s="98"/>
      <c r="I58" s="99"/>
      <c r="J58" s="98"/>
      <c r="K58" s="98"/>
      <c r="L58" s="98"/>
      <c r="M58" s="98"/>
      <c r="N58" s="98"/>
      <c r="O58" s="98"/>
      <c r="P58" s="98"/>
      <c r="Q58" s="99"/>
      <c r="R58" s="98"/>
      <c r="S58" s="98"/>
      <c r="T58" s="98"/>
      <c r="U58" s="98"/>
      <c r="V58" s="98"/>
      <c r="W58" s="98"/>
      <c r="X58" s="98"/>
      <c r="Y58" s="99"/>
      <c r="Z58" s="98"/>
      <c r="AA58" s="98"/>
      <c r="AB58" s="98"/>
      <c r="AC58" s="98"/>
      <c r="AD58" s="98"/>
      <c r="AE58" s="99"/>
      <c r="AF58" s="98"/>
      <c r="AG58" s="98"/>
      <c r="AH58" s="98"/>
      <c r="AI58" s="98"/>
      <c r="AJ58" s="98"/>
      <c r="AK58" s="98"/>
      <c r="AL58" s="98"/>
      <c r="AM58" s="98"/>
    </row>
    <row r="59" spans="1:39" s="138" customFormat="1" ht="24" customHeight="1">
      <c r="A59" s="98"/>
      <c r="B59" s="98"/>
      <c r="C59" s="98"/>
      <c r="D59" s="98"/>
      <c r="E59" s="98"/>
      <c r="F59" s="98"/>
      <c r="G59" s="98"/>
      <c r="H59" s="98"/>
      <c r="I59" s="99"/>
      <c r="J59" s="98"/>
      <c r="K59" s="98"/>
      <c r="L59" s="98"/>
      <c r="M59" s="98"/>
      <c r="N59" s="98"/>
      <c r="O59" s="98"/>
      <c r="P59" s="98"/>
      <c r="Q59" s="99"/>
      <c r="R59" s="98"/>
      <c r="S59" s="98"/>
      <c r="T59" s="98"/>
      <c r="U59" s="98"/>
      <c r="V59" s="98"/>
      <c r="W59" s="98"/>
      <c r="X59" s="98"/>
      <c r="Y59" s="99"/>
      <c r="Z59" s="98"/>
      <c r="AA59" s="98"/>
      <c r="AB59" s="98"/>
      <c r="AC59" s="98"/>
      <c r="AD59" s="98"/>
      <c r="AE59" s="99"/>
      <c r="AF59" s="98"/>
      <c r="AG59" s="98"/>
      <c r="AH59" s="98"/>
      <c r="AI59" s="98"/>
      <c r="AJ59" s="98"/>
      <c r="AK59" s="98"/>
      <c r="AL59" s="98"/>
      <c r="AM59" s="98"/>
    </row>
    <row r="60" spans="1:39" s="138" customFormat="1" ht="24" customHeight="1">
      <c r="A60" s="98"/>
      <c r="B60" s="98"/>
      <c r="C60" s="98"/>
      <c r="D60" s="98"/>
      <c r="E60" s="98"/>
      <c r="F60" s="98"/>
      <c r="G60" s="98"/>
      <c r="H60" s="98"/>
      <c r="I60" s="99"/>
      <c r="J60" s="98"/>
      <c r="K60" s="98"/>
      <c r="L60" s="98"/>
      <c r="M60" s="98"/>
      <c r="N60" s="98"/>
      <c r="O60" s="98"/>
      <c r="P60" s="98"/>
      <c r="Q60" s="99"/>
      <c r="R60" s="98"/>
      <c r="S60" s="98"/>
      <c r="T60" s="98"/>
      <c r="U60" s="98"/>
      <c r="V60" s="98"/>
      <c r="W60" s="98"/>
      <c r="X60" s="98"/>
      <c r="Y60" s="99"/>
      <c r="Z60" s="98"/>
      <c r="AA60" s="98"/>
      <c r="AB60" s="98"/>
      <c r="AC60" s="98"/>
      <c r="AD60" s="98"/>
      <c r="AE60" s="99"/>
      <c r="AF60" s="98"/>
      <c r="AG60" s="98"/>
      <c r="AH60" s="98"/>
      <c r="AI60" s="98"/>
      <c r="AJ60" s="98"/>
      <c r="AK60" s="98"/>
      <c r="AL60" s="98"/>
      <c r="AM60" s="98"/>
    </row>
    <row r="61" spans="1:39" s="138" customFormat="1" ht="24" customHeight="1">
      <c r="A61" s="98"/>
      <c r="B61" s="98"/>
      <c r="C61" s="98"/>
      <c r="D61" s="98"/>
      <c r="E61" s="98"/>
      <c r="F61" s="98"/>
      <c r="G61" s="98"/>
      <c r="H61" s="98"/>
      <c r="I61" s="99"/>
      <c r="J61" s="98"/>
      <c r="K61" s="98"/>
      <c r="L61" s="98"/>
      <c r="M61" s="98"/>
      <c r="N61" s="98"/>
      <c r="O61" s="98"/>
      <c r="P61" s="98"/>
      <c r="Q61" s="99"/>
      <c r="R61" s="98"/>
      <c r="S61" s="98"/>
      <c r="T61" s="98"/>
      <c r="U61" s="98"/>
      <c r="V61" s="98"/>
      <c r="W61" s="98"/>
      <c r="X61" s="98"/>
      <c r="Y61" s="99"/>
      <c r="Z61" s="98"/>
      <c r="AA61" s="98"/>
      <c r="AB61" s="98"/>
      <c r="AC61" s="98"/>
      <c r="AD61" s="98"/>
      <c r="AE61" s="99"/>
      <c r="AF61" s="98"/>
      <c r="AG61" s="98"/>
      <c r="AH61" s="98"/>
      <c r="AI61" s="98"/>
      <c r="AJ61" s="98"/>
      <c r="AK61" s="98"/>
      <c r="AL61" s="98"/>
      <c r="AM61" s="98"/>
    </row>
    <row r="62" spans="1:39" s="139" customFormat="1" ht="24" customHeight="1">
      <c r="A62" s="98"/>
      <c r="B62" s="98"/>
      <c r="C62" s="98"/>
      <c r="D62" s="98"/>
      <c r="E62" s="98"/>
      <c r="F62" s="98"/>
      <c r="G62" s="98"/>
      <c r="H62" s="98"/>
      <c r="I62" s="99"/>
      <c r="J62" s="98"/>
      <c r="K62" s="98"/>
      <c r="L62" s="98"/>
      <c r="M62" s="98"/>
      <c r="N62" s="98"/>
      <c r="O62" s="98"/>
      <c r="P62" s="98"/>
      <c r="Q62" s="99"/>
      <c r="R62" s="98"/>
      <c r="S62" s="98"/>
      <c r="T62" s="98"/>
      <c r="U62" s="98"/>
      <c r="V62" s="98"/>
      <c r="W62" s="98"/>
      <c r="X62" s="98"/>
      <c r="Y62" s="99"/>
      <c r="Z62" s="98"/>
      <c r="AA62" s="98"/>
      <c r="AB62" s="98"/>
      <c r="AC62" s="98"/>
      <c r="AD62" s="98"/>
      <c r="AE62" s="99"/>
      <c r="AF62" s="98"/>
      <c r="AG62" s="98"/>
      <c r="AH62" s="98"/>
      <c r="AI62" s="98"/>
      <c r="AJ62" s="98"/>
      <c r="AK62" s="98"/>
      <c r="AL62" s="98"/>
      <c r="AM62" s="98"/>
    </row>
    <row r="63" spans="1:39" ht="19.5" customHeight="1"/>
  </sheetData>
  <dataConsolidate/>
  <mergeCells count="126">
    <mergeCell ref="K35:U35"/>
    <mergeCell ref="V35:Y35"/>
    <mergeCell ref="AA35:AB35"/>
    <mergeCell ref="K32:P34"/>
    <mergeCell ref="Q32:U32"/>
    <mergeCell ref="V32:Y32"/>
    <mergeCell ref="AA32:AB32"/>
    <mergeCell ref="Q33:U33"/>
    <mergeCell ref="V33:Y33"/>
    <mergeCell ref="AA33:AB33"/>
    <mergeCell ref="Q34:U34"/>
    <mergeCell ref="V34:Y34"/>
    <mergeCell ref="AA34:AB34"/>
    <mergeCell ref="K25:P25"/>
    <mergeCell ref="Q25:R25"/>
    <mergeCell ref="T25:U25"/>
    <mergeCell ref="V25:Y25"/>
    <mergeCell ref="AA25:AB25"/>
    <mergeCell ref="K26:P26"/>
    <mergeCell ref="Q26:R26"/>
    <mergeCell ref="T26:U26"/>
    <mergeCell ref="V26:Y26"/>
    <mergeCell ref="AA26:AB26"/>
    <mergeCell ref="K23:P23"/>
    <mergeCell ref="Q23:R23"/>
    <mergeCell ref="T23:U23"/>
    <mergeCell ref="V23:Y23"/>
    <mergeCell ref="AA23:AB23"/>
    <mergeCell ref="K24:P24"/>
    <mergeCell ref="Q24:R24"/>
    <mergeCell ref="T24:U24"/>
    <mergeCell ref="V24:Y24"/>
    <mergeCell ref="AA24:AB24"/>
    <mergeCell ref="AA21:AB21"/>
    <mergeCell ref="K22:P22"/>
    <mergeCell ref="Q22:R22"/>
    <mergeCell ref="T22:U22"/>
    <mergeCell ref="V22:Y22"/>
    <mergeCell ref="AA22:AB22"/>
    <mergeCell ref="A21:C21"/>
    <mergeCell ref="D21:H21"/>
    <mergeCell ref="K21:P21"/>
    <mergeCell ref="Q21:R21"/>
    <mergeCell ref="T21:U21"/>
    <mergeCell ref="V21:Y21"/>
    <mergeCell ref="AA19:AB19"/>
    <mergeCell ref="A20:C20"/>
    <mergeCell ref="D20:H20"/>
    <mergeCell ref="K20:P20"/>
    <mergeCell ref="Q20:R20"/>
    <mergeCell ref="T20:U20"/>
    <mergeCell ref="V20:Y20"/>
    <mergeCell ref="AA20:AB20"/>
    <mergeCell ref="A19:C19"/>
    <mergeCell ref="D19:H19"/>
    <mergeCell ref="K19:P19"/>
    <mergeCell ref="Q19:R19"/>
    <mergeCell ref="T19:U19"/>
    <mergeCell ref="V19:Y19"/>
    <mergeCell ref="AA17:AB17"/>
    <mergeCell ref="A18:C18"/>
    <mergeCell ref="D18:H18"/>
    <mergeCell ref="K18:P18"/>
    <mergeCell ref="Q18:R18"/>
    <mergeCell ref="T18:U18"/>
    <mergeCell ref="V18:Y18"/>
    <mergeCell ref="AA18:AB18"/>
    <mergeCell ref="A17:C17"/>
    <mergeCell ref="D17:H17"/>
    <mergeCell ref="K17:P17"/>
    <mergeCell ref="Q17:R17"/>
    <mergeCell ref="T17:U17"/>
    <mergeCell ref="V17:Y17"/>
    <mergeCell ref="A16:H16"/>
    <mergeCell ref="K16:P16"/>
    <mergeCell ref="Q16:S16"/>
    <mergeCell ref="T16:U16"/>
    <mergeCell ref="V16:Y16"/>
    <mergeCell ref="AA16:AB16"/>
    <mergeCell ref="V11:AB11"/>
    <mergeCell ref="K12:L12"/>
    <mergeCell ref="M12:N13"/>
    <mergeCell ref="O12:P13"/>
    <mergeCell ref="Q12:U13"/>
    <mergeCell ref="V12:AB13"/>
    <mergeCell ref="K13:L13"/>
    <mergeCell ref="A10:C13"/>
    <mergeCell ref="D10:J13"/>
    <mergeCell ref="K10:P10"/>
    <mergeCell ref="M11:N11"/>
    <mergeCell ref="O11:P11"/>
    <mergeCell ref="Q11:U11"/>
    <mergeCell ref="A7:C7"/>
    <mergeCell ref="D7:H7"/>
    <mergeCell ref="K7:M7"/>
    <mergeCell ref="N7:AA7"/>
    <mergeCell ref="AB7:AB8"/>
    <mergeCell ref="A8:C8"/>
    <mergeCell ref="D8:H8"/>
    <mergeCell ref="K8:M8"/>
    <mergeCell ref="N8:AA8"/>
    <mergeCell ref="J1:U2"/>
    <mergeCell ref="A3:G4"/>
    <mergeCell ref="W3:X4"/>
    <mergeCell ref="Y3:AB4"/>
    <mergeCell ref="A6:F6"/>
    <mergeCell ref="K6:M6"/>
    <mergeCell ref="N6:S6"/>
    <mergeCell ref="T6:V6"/>
    <mergeCell ref="W6:AB6"/>
    <mergeCell ref="K30:U30"/>
    <mergeCell ref="V30:Y30"/>
    <mergeCell ref="Z30:AB30"/>
    <mergeCell ref="K31:U31"/>
    <mergeCell ref="V31:Y31"/>
    <mergeCell ref="AA31:AB31"/>
    <mergeCell ref="K27:P29"/>
    <mergeCell ref="Q27:U27"/>
    <mergeCell ref="V27:Y27"/>
    <mergeCell ref="AA27:AB27"/>
    <mergeCell ref="Q28:U28"/>
    <mergeCell ref="V28:Y28"/>
    <mergeCell ref="AA28:AB28"/>
    <mergeCell ref="Q29:U29"/>
    <mergeCell ref="V29:Y29"/>
    <mergeCell ref="AA29:AB29"/>
  </mergeCells>
  <phoneticPr fontId="2"/>
  <printOptions horizontalCentered="1" verticalCentered="1"/>
  <pageMargins left="0.19685039370078741" right="0.19685039370078741" top="0.59055118110236227" bottom="0.31496062992125984" header="0.31496062992125984" footer="0.15748031496062992"/>
  <pageSetup paperSize="9" scale="60" orientation="landscape" r:id="rId1"/>
  <headerFooter alignWithMargins="0">
    <oddFooter>&amp;L&amp;14株式会社テクノマテリアル　ＰC事業部&amp;R&amp;14&amp;P / &amp;N P</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★ドロップダウンリスト!$Z$2:$Z$5</xm:f>
          </x14:formula1>
          <xm:sqref>Z18:Z25</xm:sqref>
        </x14:dataValidation>
        <x14:dataValidation type="list" allowBlank="1" showInputMessage="1" showErrorMessage="1">
          <x14:formula1>
            <xm:f>★ドロップダウンリスト!$AD$3:$AD$27</xm:f>
          </x14:formula1>
          <xm:sqref>Q17:R17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4"/>
  <sheetViews>
    <sheetView showGridLines="0" zoomScale="73" zoomScaleNormal="73" zoomScaleSheetLayoutView="80" workbookViewId="0">
      <selection activeCell="I14" sqref="I14"/>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10.7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15.1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6.1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1" ht="23.25" customHeight="1">
      <c r="A1" s="97"/>
      <c r="B1" s="97"/>
      <c r="C1" s="97"/>
      <c r="D1" s="97"/>
      <c r="I1" s="100"/>
      <c r="J1" s="300" t="s">
        <v>291</v>
      </c>
      <c r="K1" s="300"/>
      <c r="L1" s="300"/>
      <c r="M1" s="300"/>
      <c r="N1" s="300"/>
      <c r="O1" s="300"/>
      <c r="P1" s="300"/>
      <c r="Q1" s="300"/>
      <c r="R1" s="300"/>
      <c r="S1" s="300"/>
      <c r="T1" s="300"/>
      <c r="U1" s="300"/>
    </row>
    <row r="2" spans="1:31" ht="33" customHeight="1" thickBot="1">
      <c r="A2" s="97"/>
      <c r="B2" s="97"/>
      <c r="C2" s="97"/>
      <c r="D2" s="97"/>
      <c r="H2" s="100"/>
      <c r="I2" s="100"/>
      <c r="J2" s="301"/>
      <c r="K2" s="301"/>
      <c r="L2" s="301"/>
      <c r="M2" s="301"/>
      <c r="N2" s="301"/>
      <c r="O2" s="301"/>
      <c r="P2" s="301"/>
      <c r="Q2" s="301"/>
      <c r="R2" s="301"/>
      <c r="S2" s="301"/>
      <c r="T2" s="301"/>
      <c r="U2" s="301"/>
    </row>
    <row r="3" spans="1:31" ht="18.75" customHeight="1" thickTop="1">
      <c r="A3" s="302" t="s">
        <v>271</v>
      </c>
      <c r="B3" s="302"/>
      <c r="C3" s="302"/>
      <c r="D3" s="302"/>
      <c r="E3" s="302"/>
      <c r="F3" s="302"/>
      <c r="G3" s="302"/>
      <c r="W3" s="303" t="s">
        <v>272</v>
      </c>
      <c r="X3" s="303"/>
      <c r="Y3" s="304">
        <f>DATE(★基本情報入力!B2,★基本情報入力!B3,15)</f>
        <v>45580</v>
      </c>
      <c r="Z3" s="304"/>
      <c r="AA3" s="304"/>
      <c r="AB3" s="304"/>
    </row>
    <row r="4" spans="1:31" ht="34.5" customHeight="1">
      <c r="A4" s="302"/>
      <c r="B4" s="302"/>
      <c r="C4" s="302"/>
      <c r="D4" s="302"/>
      <c r="E4" s="302"/>
      <c r="F4" s="302"/>
      <c r="G4" s="302"/>
      <c r="H4" s="101"/>
      <c r="I4" s="102"/>
      <c r="J4" s="101"/>
      <c r="K4" s="101"/>
      <c r="L4" s="101"/>
      <c r="M4" s="101"/>
      <c r="N4" s="101"/>
      <c r="O4" s="101"/>
      <c r="P4" s="101"/>
      <c r="Q4" s="102"/>
      <c r="R4" s="101"/>
      <c r="S4" s="101"/>
      <c r="T4" s="101"/>
      <c r="U4" s="101"/>
      <c r="V4" s="101"/>
      <c r="W4" s="303"/>
      <c r="X4" s="303"/>
      <c r="Y4" s="304"/>
      <c r="Z4" s="304"/>
      <c r="AA4" s="304"/>
      <c r="AB4" s="304"/>
    </row>
    <row r="5" spans="1:31" ht="22.5" customHeight="1" thickBot="1"/>
    <row r="6" spans="1:31" ht="41.25" customHeight="1" thickTop="1" thickBot="1">
      <c r="A6" s="305" t="s">
        <v>276</v>
      </c>
      <c r="B6" s="305"/>
      <c r="C6" s="305"/>
      <c r="D6" s="305"/>
      <c r="E6" s="305"/>
      <c r="F6" s="305"/>
      <c r="G6" s="103"/>
      <c r="H6" s="103"/>
      <c r="K6" s="306" t="s">
        <v>285</v>
      </c>
      <c r="L6" s="307"/>
      <c r="M6" s="308"/>
      <c r="N6" s="309">
        <f>★基本情報入力!B6</f>
        <v>4000000</v>
      </c>
      <c r="O6" s="310"/>
      <c r="P6" s="310"/>
      <c r="Q6" s="310"/>
      <c r="R6" s="310"/>
      <c r="S6" s="310"/>
      <c r="T6" s="311" t="s">
        <v>284</v>
      </c>
      <c r="U6" s="312"/>
      <c r="V6" s="313"/>
      <c r="W6" s="309" t="str">
        <f>★基本情報入力!B10</f>
        <v>T5010001100900</v>
      </c>
      <c r="X6" s="310"/>
      <c r="Y6" s="310"/>
      <c r="Z6" s="310"/>
      <c r="AA6" s="310"/>
      <c r="AB6" s="314"/>
    </row>
    <row r="7" spans="1:31" ht="41.25" customHeight="1" thickTop="1" thickBot="1">
      <c r="A7" s="315" t="s">
        <v>295</v>
      </c>
      <c r="B7" s="316"/>
      <c r="C7" s="316"/>
      <c r="D7" s="317" t="str">
        <f>VLOOKUP(★基本情報入力!$B$3,★ドロップダウンリスト!$V$3:$W$14,2,FALSE)</f>
        <v>9/16～10/15</v>
      </c>
      <c r="E7" s="317"/>
      <c r="F7" s="317"/>
      <c r="G7" s="317"/>
      <c r="H7" s="318"/>
      <c r="K7" s="319" t="s">
        <v>275</v>
      </c>
      <c r="L7" s="320"/>
      <c r="M7" s="321"/>
      <c r="N7" s="322" t="str">
        <f>★基本情報入力!B7</f>
        <v>千葉県成田市西大須賀550</v>
      </c>
      <c r="O7" s="323"/>
      <c r="P7" s="323"/>
      <c r="Q7" s="323"/>
      <c r="R7" s="323"/>
      <c r="S7" s="323"/>
      <c r="T7" s="323"/>
      <c r="U7" s="323"/>
      <c r="V7" s="323"/>
      <c r="W7" s="323"/>
      <c r="X7" s="323"/>
      <c r="Y7" s="323"/>
      <c r="Z7" s="323"/>
      <c r="AA7" s="323"/>
      <c r="AB7" s="324" t="s">
        <v>273</v>
      </c>
    </row>
    <row r="8" spans="1:31" ht="41.25" customHeight="1" thickBot="1">
      <c r="A8" s="326" t="s">
        <v>283</v>
      </c>
      <c r="B8" s="327"/>
      <c r="C8" s="327"/>
      <c r="D8" s="328">
        <f>$V$35+$AA$35</f>
        <v>188536</v>
      </c>
      <c r="E8" s="328"/>
      <c r="F8" s="328"/>
      <c r="G8" s="328"/>
      <c r="H8" s="329"/>
      <c r="K8" s="330" t="s">
        <v>274</v>
      </c>
      <c r="L8" s="331"/>
      <c r="M8" s="332"/>
      <c r="N8" s="333" t="str">
        <f>★基本情報入力!B8</f>
        <v>株式会社テクノマテリアル</v>
      </c>
      <c r="O8" s="334"/>
      <c r="P8" s="334"/>
      <c r="Q8" s="334"/>
      <c r="R8" s="334"/>
      <c r="S8" s="334"/>
      <c r="T8" s="334"/>
      <c r="U8" s="334"/>
      <c r="V8" s="334"/>
      <c r="W8" s="334"/>
      <c r="X8" s="334"/>
      <c r="Y8" s="334"/>
      <c r="Z8" s="334"/>
      <c r="AA8" s="334"/>
      <c r="AB8" s="325"/>
    </row>
    <row r="9" spans="1:31" ht="20.25" customHeight="1" thickTop="1">
      <c r="A9" s="104"/>
      <c r="B9" s="104"/>
      <c r="C9" s="104"/>
      <c r="D9" s="105"/>
      <c r="E9" s="105"/>
      <c r="F9" s="105"/>
      <c r="G9" s="105"/>
      <c r="H9" s="105"/>
    </row>
    <row r="10" spans="1:31" ht="15.75" customHeight="1">
      <c r="A10" s="359" t="s">
        <v>286</v>
      </c>
      <c r="B10" s="359"/>
      <c r="C10" s="359"/>
      <c r="D10" s="359" t="s">
        <v>296</v>
      </c>
      <c r="E10" s="359"/>
      <c r="F10" s="359"/>
      <c r="G10" s="359"/>
      <c r="H10" s="359"/>
      <c r="I10" s="359"/>
      <c r="J10" s="360"/>
      <c r="K10" s="361" t="s">
        <v>280</v>
      </c>
      <c r="L10" s="362"/>
      <c r="M10" s="362"/>
      <c r="N10" s="362"/>
      <c r="O10" s="362"/>
      <c r="P10" s="362"/>
      <c r="Q10" s="106"/>
      <c r="R10" s="107"/>
      <c r="S10" s="107"/>
      <c r="T10" s="107"/>
      <c r="U10" s="107"/>
      <c r="V10" s="107"/>
      <c r="W10" s="107"/>
      <c r="X10" s="107"/>
      <c r="Y10" s="106"/>
      <c r="Z10" s="107"/>
      <c r="AA10" s="107"/>
      <c r="AB10" s="108"/>
    </row>
    <row r="11" spans="1:31" ht="17.25" customHeight="1">
      <c r="A11" s="359"/>
      <c r="B11" s="359"/>
      <c r="C11" s="359"/>
      <c r="D11" s="359"/>
      <c r="E11" s="359"/>
      <c r="F11" s="359"/>
      <c r="G11" s="359"/>
      <c r="H11" s="359"/>
      <c r="I11" s="359"/>
      <c r="J11" s="360"/>
      <c r="K11" s="109"/>
      <c r="L11" s="110"/>
      <c r="M11" s="363" t="s">
        <v>0</v>
      </c>
      <c r="N11" s="364"/>
      <c r="O11" s="365" t="s">
        <v>279</v>
      </c>
      <c r="P11" s="365"/>
      <c r="Q11" s="365" t="s">
        <v>278</v>
      </c>
      <c r="R11" s="365"/>
      <c r="S11" s="365"/>
      <c r="T11" s="365"/>
      <c r="U11" s="365"/>
      <c r="V11" s="341" t="s">
        <v>277</v>
      </c>
      <c r="W11" s="342"/>
      <c r="X11" s="342"/>
      <c r="Y11" s="342"/>
      <c r="Z11" s="342"/>
      <c r="AA11" s="342"/>
      <c r="AB11" s="343"/>
    </row>
    <row r="12" spans="1:31" ht="30" customHeight="1">
      <c r="A12" s="359"/>
      <c r="B12" s="359"/>
      <c r="C12" s="359"/>
      <c r="D12" s="359"/>
      <c r="E12" s="359"/>
      <c r="F12" s="359"/>
      <c r="G12" s="359"/>
      <c r="H12" s="359"/>
      <c r="I12" s="359"/>
      <c r="J12" s="360"/>
      <c r="K12" s="344" t="s">
        <v>201</v>
      </c>
      <c r="L12" s="345"/>
      <c r="M12" s="346"/>
      <c r="N12" s="347"/>
      <c r="O12" s="346"/>
      <c r="P12" s="347"/>
      <c r="Q12" s="350"/>
      <c r="R12" s="350"/>
      <c r="S12" s="350"/>
      <c r="T12" s="350"/>
      <c r="U12" s="350"/>
      <c r="V12" s="351"/>
      <c r="W12" s="352"/>
      <c r="X12" s="352"/>
      <c r="Y12" s="352"/>
      <c r="Z12" s="352"/>
      <c r="AA12" s="352"/>
      <c r="AB12" s="353"/>
    </row>
    <row r="13" spans="1:31" ht="30" customHeight="1">
      <c r="A13" s="359"/>
      <c r="B13" s="359"/>
      <c r="C13" s="359"/>
      <c r="D13" s="359"/>
      <c r="E13" s="359"/>
      <c r="F13" s="359"/>
      <c r="G13" s="359"/>
      <c r="H13" s="359"/>
      <c r="I13" s="359"/>
      <c r="J13" s="360"/>
      <c r="K13" s="357" t="s">
        <v>281</v>
      </c>
      <c r="L13" s="358"/>
      <c r="M13" s="348"/>
      <c r="N13" s="349"/>
      <c r="O13" s="348"/>
      <c r="P13" s="349"/>
      <c r="Q13" s="350"/>
      <c r="R13" s="350"/>
      <c r="S13" s="350"/>
      <c r="T13" s="350"/>
      <c r="U13" s="350"/>
      <c r="V13" s="354"/>
      <c r="W13" s="355"/>
      <c r="X13" s="355"/>
      <c r="Y13" s="355"/>
      <c r="Z13" s="355"/>
      <c r="AA13" s="355"/>
      <c r="AB13" s="356"/>
    </row>
    <row r="14" spans="1:31" ht="18" customHeight="1">
      <c r="A14" s="111"/>
      <c r="B14" s="111"/>
      <c r="C14" s="111"/>
      <c r="D14" s="140"/>
      <c r="E14" s="112"/>
      <c r="F14" s="112"/>
      <c r="G14" s="112"/>
      <c r="H14" s="112"/>
      <c r="I14" s="113"/>
      <c r="J14" s="112"/>
      <c r="K14" s="114"/>
      <c r="L14" s="114"/>
      <c r="M14" s="114"/>
      <c r="N14" s="114"/>
      <c r="O14" s="114"/>
      <c r="P14" s="114"/>
      <c r="Q14" s="115"/>
      <c r="R14" s="114"/>
      <c r="S14" s="114"/>
      <c r="T14" s="114"/>
      <c r="U14" s="114"/>
      <c r="V14" s="114"/>
      <c r="W14" s="114"/>
      <c r="X14" s="114"/>
      <c r="Y14" s="115"/>
      <c r="Z14" s="114"/>
      <c r="AA14" s="114"/>
      <c r="AB14" s="114"/>
      <c r="AE14" s="98"/>
    </row>
    <row r="15" spans="1:31" ht="18" customHeight="1" thickBot="1">
      <c r="A15" s="116"/>
      <c r="B15" s="116"/>
      <c r="C15" s="116"/>
      <c r="D15" s="117"/>
      <c r="E15" s="117"/>
      <c r="F15" s="118"/>
      <c r="G15" s="117"/>
      <c r="H15" s="117"/>
      <c r="I15" s="119"/>
      <c r="J15" s="117"/>
      <c r="K15" s="120"/>
      <c r="L15" s="120"/>
      <c r="M15" s="120"/>
      <c r="N15" s="120"/>
      <c r="O15" s="120"/>
      <c r="P15" s="120"/>
      <c r="Q15" s="119"/>
      <c r="R15" s="117"/>
      <c r="S15" s="120"/>
      <c r="T15" s="120"/>
      <c r="U15" s="120"/>
      <c r="V15" s="120"/>
      <c r="W15" s="120"/>
      <c r="X15" s="120"/>
      <c r="Y15" s="119"/>
      <c r="Z15" s="117"/>
      <c r="AA15" s="120"/>
      <c r="AB15" s="120"/>
      <c r="AE15" s="98"/>
    </row>
    <row r="16" spans="1:31" ht="36.75" customHeight="1" thickBot="1">
      <c r="A16" s="335" t="s">
        <v>290</v>
      </c>
      <c r="B16" s="335"/>
      <c r="C16" s="335"/>
      <c r="D16" s="335"/>
      <c r="E16" s="335"/>
      <c r="F16" s="335"/>
      <c r="G16" s="335"/>
      <c r="H16" s="335"/>
      <c r="I16" s="98"/>
      <c r="K16" s="336" t="s">
        <v>293</v>
      </c>
      <c r="L16" s="337"/>
      <c r="M16" s="337"/>
      <c r="N16" s="337"/>
      <c r="O16" s="337"/>
      <c r="P16" s="337"/>
      <c r="Q16" s="338" t="s">
        <v>312</v>
      </c>
      <c r="R16" s="337"/>
      <c r="S16" s="339"/>
      <c r="T16" s="338" t="s">
        <v>314</v>
      </c>
      <c r="U16" s="339"/>
      <c r="V16" s="338" t="s">
        <v>315</v>
      </c>
      <c r="W16" s="337"/>
      <c r="X16" s="337"/>
      <c r="Y16" s="339"/>
      <c r="Z16" s="121" t="s">
        <v>317</v>
      </c>
      <c r="AA16" s="338" t="s">
        <v>316</v>
      </c>
      <c r="AB16" s="340"/>
      <c r="AE16" s="98"/>
    </row>
    <row r="17" spans="1:39" ht="36" customHeight="1">
      <c r="A17" s="381" t="s">
        <v>4</v>
      </c>
      <c r="B17" s="382"/>
      <c r="C17" s="382"/>
      <c r="D17" s="544" t="s">
        <v>248</v>
      </c>
      <c r="E17" s="544"/>
      <c r="F17" s="544"/>
      <c r="G17" s="544"/>
      <c r="H17" s="545"/>
      <c r="I17" s="98"/>
      <c r="K17" s="546" t="s">
        <v>412</v>
      </c>
      <c r="L17" s="547"/>
      <c r="M17" s="547"/>
      <c r="N17" s="547"/>
      <c r="O17" s="547"/>
      <c r="P17" s="547"/>
      <c r="Q17" s="548">
        <v>27</v>
      </c>
      <c r="R17" s="549"/>
      <c r="S17" s="85" t="s">
        <v>313</v>
      </c>
      <c r="T17" s="543">
        <v>5400</v>
      </c>
      <c r="U17" s="543"/>
      <c r="V17" s="378">
        <f>ROUND(Q17*T17,0)</f>
        <v>145800</v>
      </c>
      <c r="W17" s="379"/>
      <c r="X17" s="379"/>
      <c r="Y17" s="380"/>
      <c r="Z17" s="86">
        <v>0.1</v>
      </c>
      <c r="AA17" s="550"/>
      <c r="AB17" s="551"/>
      <c r="AE17" s="98"/>
    </row>
    <row r="18" spans="1:39" ht="36" customHeight="1">
      <c r="A18" s="368" t="s">
        <v>289</v>
      </c>
      <c r="B18" s="369"/>
      <c r="C18" s="369"/>
      <c r="D18" s="541" t="s">
        <v>292</v>
      </c>
      <c r="E18" s="541"/>
      <c r="F18" s="541"/>
      <c r="G18" s="541"/>
      <c r="H18" s="542"/>
      <c r="I18" s="98"/>
      <c r="K18" s="546"/>
      <c r="L18" s="547"/>
      <c r="M18" s="547"/>
      <c r="N18" s="547"/>
      <c r="O18" s="547"/>
      <c r="P18" s="547"/>
      <c r="Q18" s="548">
        <v>10</v>
      </c>
      <c r="R18" s="549"/>
      <c r="S18" s="85" t="s">
        <v>313</v>
      </c>
      <c r="T18" s="543">
        <v>2603</v>
      </c>
      <c r="U18" s="543"/>
      <c r="V18" s="378">
        <f t="shared" ref="V18:V25" si="0">ROUND(Q18*T18,0)</f>
        <v>26030</v>
      </c>
      <c r="W18" s="379"/>
      <c r="X18" s="379"/>
      <c r="Y18" s="380"/>
      <c r="Z18" s="86">
        <v>0.1</v>
      </c>
      <c r="AA18" s="550"/>
      <c r="AB18" s="551"/>
      <c r="AE18" s="98"/>
    </row>
    <row r="19" spans="1:39" ht="36" customHeight="1">
      <c r="A19" s="368" t="s">
        <v>210</v>
      </c>
      <c r="B19" s="369"/>
      <c r="C19" s="369"/>
      <c r="D19" s="541" t="s">
        <v>167</v>
      </c>
      <c r="E19" s="541"/>
      <c r="F19" s="541"/>
      <c r="G19" s="541"/>
      <c r="H19" s="542"/>
      <c r="I19" s="98"/>
      <c r="K19" s="546"/>
      <c r="L19" s="547"/>
      <c r="M19" s="547"/>
      <c r="N19" s="547"/>
      <c r="O19" s="547"/>
      <c r="P19" s="547"/>
      <c r="Q19" s="548"/>
      <c r="R19" s="549"/>
      <c r="S19" s="85"/>
      <c r="T19" s="543"/>
      <c r="U19" s="543"/>
      <c r="V19" s="378">
        <f t="shared" si="0"/>
        <v>0</v>
      </c>
      <c r="W19" s="379"/>
      <c r="X19" s="379"/>
      <c r="Y19" s="380"/>
      <c r="Z19" s="86"/>
      <c r="AA19" s="550"/>
      <c r="AB19" s="551"/>
      <c r="AE19" s="98"/>
    </row>
    <row r="20" spans="1:39" ht="36" customHeight="1">
      <c r="A20" s="368" t="s">
        <v>35</v>
      </c>
      <c r="B20" s="369"/>
      <c r="C20" s="369"/>
      <c r="D20" s="554" t="str">
        <f>IF(D21=0,"",VLOOKUP(D21,★ドロップダウンリスト!$G$3:$N$176,3,FALSE))</f>
        <v>副資材（２）</v>
      </c>
      <c r="E20" s="554"/>
      <c r="F20" s="554"/>
      <c r="G20" s="554"/>
      <c r="H20" s="555"/>
      <c r="I20" s="98"/>
      <c r="K20" s="546"/>
      <c r="L20" s="547"/>
      <c r="M20" s="547"/>
      <c r="N20" s="547"/>
      <c r="O20" s="547"/>
      <c r="P20" s="547"/>
      <c r="Q20" s="548"/>
      <c r="R20" s="549"/>
      <c r="S20" s="85"/>
      <c r="T20" s="543"/>
      <c r="U20" s="543"/>
      <c r="V20" s="378">
        <f t="shared" si="0"/>
        <v>0</v>
      </c>
      <c r="W20" s="379"/>
      <c r="X20" s="379"/>
      <c r="Y20" s="380"/>
      <c r="Z20" s="86"/>
      <c r="AA20" s="550"/>
      <c r="AB20" s="551"/>
      <c r="AE20" s="98"/>
    </row>
    <row r="21" spans="1:39" ht="36" customHeight="1" thickBot="1">
      <c r="A21" s="392" t="s">
        <v>36</v>
      </c>
      <c r="B21" s="393"/>
      <c r="C21" s="393"/>
      <c r="D21" s="552" t="s">
        <v>72</v>
      </c>
      <c r="E21" s="552"/>
      <c r="F21" s="552"/>
      <c r="G21" s="552"/>
      <c r="H21" s="553"/>
      <c r="I21" s="98"/>
      <c r="K21" s="546"/>
      <c r="L21" s="547"/>
      <c r="M21" s="547"/>
      <c r="N21" s="547"/>
      <c r="O21" s="547"/>
      <c r="P21" s="547"/>
      <c r="Q21" s="548"/>
      <c r="R21" s="549"/>
      <c r="S21" s="85"/>
      <c r="T21" s="543"/>
      <c r="U21" s="543"/>
      <c r="V21" s="378">
        <f t="shared" si="0"/>
        <v>0</v>
      </c>
      <c r="W21" s="379"/>
      <c r="X21" s="379"/>
      <c r="Y21" s="380"/>
      <c r="Z21" s="86"/>
      <c r="AA21" s="550"/>
      <c r="AB21" s="551"/>
      <c r="AE21" s="98"/>
    </row>
    <row r="22" spans="1:39" ht="36" customHeight="1" thickTop="1" thickBot="1">
      <c r="A22" s="466" t="s">
        <v>374</v>
      </c>
      <c r="B22" s="467"/>
      <c r="C22" s="467"/>
      <c r="D22" s="468" t="s">
        <v>375</v>
      </c>
      <c r="E22" s="468"/>
      <c r="F22" s="468"/>
      <c r="G22" s="468"/>
      <c r="H22" s="469"/>
      <c r="I22" s="98"/>
      <c r="K22" s="559"/>
      <c r="L22" s="560"/>
      <c r="M22" s="560"/>
      <c r="N22" s="560"/>
      <c r="O22" s="560"/>
      <c r="P22" s="560"/>
      <c r="Q22" s="556"/>
      <c r="R22" s="557"/>
      <c r="S22" s="122"/>
      <c r="T22" s="558"/>
      <c r="U22" s="558"/>
      <c r="V22" s="378">
        <f t="shared" si="0"/>
        <v>0</v>
      </c>
      <c r="W22" s="379"/>
      <c r="X22" s="379"/>
      <c r="Y22" s="380"/>
      <c r="Z22" s="96"/>
      <c r="AA22" s="550"/>
      <c r="AB22" s="551"/>
      <c r="AE22" s="98"/>
    </row>
    <row r="23" spans="1:39" ht="36" hidden="1" customHeight="1">
      <c r="I23" s="98"/>
      <c r="K23" s="559"/>
      <c r="L23" s="560"/>
      <c r="M23" s="560"/>
      <c r="N23" s="560"/>
      <c r="O23" s="560"/>
      <c r="P23" s="560"/>
      <c r="Q23" s="556"/>
      <c r="R23" s="557"/>
      <c r="S23" s="122"/>
      <c r="T23" s="558"/>
      <c r="U23" s="558"/>
      <c r="V23" s="378">
        <f t="shared" si="0"/>
        <v>0</v>
      </c>
      <c r="W23" s="379"/>
      <c r="X23" s="379"/>
      <c r="Y23" s="380"/>
      <c r="Z23" s="96"/>
      <c r="AA23" s="550"/>
      <c r="AB23" s="551"/>
      <c r="AE23" s="98"/>
    </row>
    <row r="24" spans="1:39" ht="36" hidden="1" customHeight="1">
      <c r="B24" s="117"/>
      <c r="C24" s="117"/>
      <c r="D24" s="117"/>
      <c r="E24" s="117"/>
      <c r="F24" s="117"/>
      <c r="G24" s="117"/>
      <c r="H24" s="117"/>
      <c r="I24" s="123"/>
      <c r="J24" s="120"/>
      <c r="K24" s="559"/>
      <c r="L24" s="560"/>
      <c r="M24" s="560"/>
      <c r="N24" s="560"/>
      <c r="O24" s="560"/>
      <c r="P24" s="560"/>
      <c r="Q24" s="556"/>
      <c r="R24" s="557"/>
      <c r="S24" s="122"/>
      <c r="T24" s="558"/>
      <c r="U24" s="558"/>
      <c r="V24" s="378">
        <f t="shared" si="0"/>
        <v>0</v>
      </c>
      <c r="W24" s="379"/>
      <c r="X24" s="379"/>
      <c r="Y24" s="380"/>
      <c r="Z24" s="96"/>
      <c r="AA24" s="550"/>
      <c r="AB24" s="551"/>
      <c r="AC24" s="120"/>
      <c r="AD24" s="120"/>
      <c r="AE24" s="123"/>
      <c r="AF24" s="120"/>
      <c r="AG24" s="120"/>
      <c r="AH24" s="120"/>
      <c r="AI24" s="120"/>
      <c r="AJ24" s="120"/>
      <c r="AK24" s="120"/>
      <c r="AL24" s="120"/>
    </row>
    <row r="25" spans="1:39" ht="36" hidden="1" customHeight="1">
      <c r="B25" s="117"/>
      <c r="C25" s="117"/>
      <c r="D25" s="117"/>
      <c r="E25" s="117"/>
      <c r="F25" s="117"/>
      <c r="G25" s="117"/>
      <c r="H25" s="117"/>
      <c r="I25" s="123"/>
      <c r="J25" s="120"/>
      <c r="K25" s="559"/>
      <c r="L25" s="560"/>
      <c r="M25" s="560"/>
      <c r="N25" s="560"/>
      <c r="O25" s="560"/>
      <c r="P25" s="560"/>
      <c r="Q25" s="556"/>
      <c r="R25" s="557"/>
      <c r="S25" s="122"/>
      <c r="T25" s="558"/>
      <c r="U25" s="558"/>
      <c r="V25" s="378">
        <f t="shared" si="0"/>
        <v>0</v>
      </c>
      <c r="W25" s="379"/>
      <c r="X25" s="379"/>
      <c r="Y25" s="380"/>
      <c r="Z25" s="96"/>
      <c r="AA25" s="550"/>
      <c r="AB25" s="551"/>
      <c r="AC25" s="120"/>
      <c r="AD25" s="120"/>
      <c r="AE25" s="123"/>
      <c r="AF25" s="120"/>
      <c r="AG25" s="120"/>
      <c r="AH25" s="120"/>
      <c r="AI25" s="120"/>
      <c r="AJ25" s="120"/>
      <c r="AK25" s="120"/>
      <c r="AL25" s="120"/>
    </row>
    <row r="26" spans="1:39" ht="36" customHeight="1" thickBot="1">
      <c r="I26" s="98"/>
      <c r="K26" s="396"/>
      <c r="L26" s="397"/>
      <c r="M26" s="397"/>
      <c r="N26" s="397"/>
      <c r="O26" s="397"/>
      <c r="P26" s="398"/>
      <c r="Q26" s="399"/>
      <c r="R26" s="400"/>
      <c r="S26" s="141"/>
      <c r="T26" s="401" t="s">
        <v>335</v>
      </c>
      <c r="U26" s="401"/>
      <c r="V26" s="402">
        <f>SUM(V17:Y25)</f>
        <v>171830</v>
      </c>
      <c r="W26" s="403"/>
      <c r="X26" s="403"/>
      <c r="Y26" s="404"/>
      <c r="Z26" s="142"/>
      <c r="AA26" s="561"/>
      <c r="AB26" s="562"/>
      <c r="AE26" s="98"/>
    </row>
    <row r="27" spans="1:39" s="138" customFormat="1" ht="31.5" customHeight="1" thickTop="1">
      <c r="A27" s="98"/>
      <c r="B27" s="98"/>
      <c r="C27" s="98"/>
      <c r="D27" s="98"/>
      <c r="E27" s="98"/>
      <c r="F27" s="98"/>
      <c r="G27" s="98"/>
      <c r="H27" s="98"/>
      <c r="I27" s="99"/>
      <c r="J27" s="98"/>
      <c r="K27" s="495" t="s">
        <v>322</v>
      </c>
      <c r="L27" s="496"/>
      <c r="M27" s="496"/>
      <c r="N27" s="496"/>
      <c r="O27" s="496"/>
      <c r="P27" s="497"/>
      <c r="Q27" s="504" t="s">
        <v>319</v>
      </c>
      <c r="R27" s="505"/>
      <c r="S27" s="505"/>
      <c r="T27" s="505"/>
      <c r="U27" s="506"/>
      <c r="V27" s="528">
        <f>SUMIF($Z$17:$Z$25,"10%",$V$17:$Y$25)</f>
        <v>171830</v>
      </c>
      <c r="W27" s="529"/>
      <c r="X27" s="529"/>
      <c r="Y27" s="530"/>
      <c r="Z27" s="132"/>
      <c r="AA27" s="531"/>
      <c r="AB27" s="532"/>
      <c r="AC27" s="98"/>
      <c r="AD27" s="98"/>
      <c r="AE27" s="99"/>
      <c r="AF27" s="98"/>
      <c r="AG27" s="98"/>
      <c r="AH27" s="98"/>
      <c r="AI27" s="98"/>
      <c r="AJ27" s="98"/>
      <c r="AK27" s="98"/>
      <c r="AL27" s="98"/>
      <c r="AM27" s="98"/>
    </row>
    <row r="28" spans="1:39" s="138" customFormat="1" ht="31.5" customHeight="1">
      <c r="A28" s="98"/>
      <c r="B28" s="98"/>
      <c r="C28" s="98"/>
      <c r="D28" s="98"/>
      <c r="E28" s="98"/>
      <c r="F28" s="98"/>
      <c r="G28" s="98"/>
      <c r="H28" s="98"/>
      <c r="I28" s="99"/>
      <c r="J28" s="98"/>
      <c r="K28" s="498"/>
      <c r="L28" s="499"/>
      <c r="M28" s="499"/>
      <c r="N28" s="499"/>
      <c r="O28" s="499"/>
      <c r="P28" s="500"/>
      <c r="Q28" s="512" t="s">
        <v>320</v>
      </c>
      <c r="R28" s="513"/>
      <c r="S28" s="513"/>
      <c r="T28" s="513"/>
      <c r="U28" s="514"/>
      <c r="V28" s="515">
        <f>SUMIF($Z$17:$Z$25,"8%",$V$17:$Y$25)</f>
        <v>0</v>
      </c>
      <c r="W28" s="516"/>
      <c r="X28" s="516"/>
      <c r="Y28" s="517"/>
      <c r="Z28" s="133"/>
      <c r="AA28" s="518"/>
      <c r="AB28" s="519"/>
      <c r="AC28" s="98"/>
      <c r="AD28" s="98"/>
      <c r="AE28" s="99"/>
      <c r="AF28" s="98"/>
      <c r="AG28" s="98"/>
      <c r="AH28" s="98"/>
      <c r="AI28" s="98"/>
      <c r="AJ28" s="98"/>
      <c r="AK28" s="98"/>
      <c r="AL28" s="98"/>
      <c r="AM28" s="98"/>
    </row>
    <row r="29" spans="1:39" s="138" customFormat="1" ht="31.9" customHeight="1">
      <c r="A29" s="98"/>
      <c r="B29" s="98"/>
      <c r="C29" s="98"/>
      <c r="D29" s="98"/>
      <c r="E29" s="98"/>
      <c r="F29" s="98"/>
      <c r="G29" s="98"/>
      <c r="H29" s="98"/>
      <c r="I29" s="99"/>
      <c r="J29" s="98"/>
      <c r="K29" s="498"/>
      <c r="L29" s="499"/>
      <c r="M29" s="499"/>
      <c r="N29" s="499"/>
      <c r="O29" s="499"/>
      <c r="P29" s="500"/>
      <c r="Q29" s="533" t="s">
        <v>321</v>
      </c>
      <c r="R29" s="534"/>
      <c r="S29" s="534"/>
      <c r="T29" s="534"/>
      <c r="U29" s="535"/>
      <c r="V29" s="536">
        <f>SUMIF($Z$17:$Z$25,"非課税",$V$17:$Y$25)</f>
        <v>0</v>
      </c>
      <c r="W29" s="537"/>
      <c r="X29" s="537"/>
      <c r="Y29" s="538"/>
      <c r="Z29" s="134"/>
      <c r="AA29" s="539"/>
      <c r="AB29" s="540"/>
      <c r="AC29" s="98"/>
      <c r="AD29" s="98"/>
      <c r="AE29" s="99"/>
      <c r="AF29" s="98"/>
      <c r="AG29" s="98"/>
      <c r="AH29" s="98"/>
      <c r="AI29" s="98"/>
      <c r="AJ29" s="98"/>
      <c r="AK29" s="98"/>
      <c r="AL29" s="98"/>
      <c r="AM29" s="98"/>
    </row>
    <row r="30" spans="1:39" s="138" customFormat="1" ht="31.9" customHeight="1">
      <c r="A30" s="98"/>
      <c r="B30" s="98"/>
      <c r="C30" s="98"/>
      <c r="D30" s="98"/>
      <c r="E30" s="98"/>
      <c r="F30" s="98"/>
      <c r="G30" s="98"/>
      <c r="H30" s="98"/>
      <c r="I30" s="99"/>
      <c r="J30" s="98"/>
      <c r="K30" s="481" t="s">
        <v>333</v>
      </c>
      <c r="L30" s="482"/>
      <c r="M30" s="482"/>
      <c r="N30" s="482"/>
      <c r="O30" s="482"/>
      <c r="P30" s="482"/>
      <c r="Q30" s="482"/>
      <c r="R30" s="482"/>
      <c r="S30" s="482"/>
      <c r="T30" s="482"/>
      <c r="U30" s="483"/>
      <c r="V30" s="484">
        <v>-433</v>
      </c>
      <c r="W30" s="485"/>
      <c r="X30" s="485"/>
      <c r="Y30" s="486"/>
      <c r="Z30" s="478" t="s">
        <v>336</v>
      </c>
      <c r="AA30" s="479"/>
      <c r="AB30" s="480"/>
      <c r="AC30" s="98"/>
      <c r="AD30" s="98"/>
      <c r="AE30" s="99"/>
      <c r="AF30" s="98"/>
      <c r="AG30" s="98"/>
      <c r="AH30" s="98"/>
      <c r="AI30" s="98"/>
      <c r="AJ30" s="98"/>
      <c r="AK30" s="98"/>
      <c r="AL30" s="98"/>
      <c r="AM30" s="98"/>
    </row>
    <row r="31" spans="1:39" s="138" customFormat="1" ht="31.9" customHeight="1" thickBot="1">
      <c r="A31" s="98"/>
      <c r="B31" s="98"/>
      <c r="C31" s="98"/>
      <c r="D31" s="98"/>
      <c r="E31" s="98"/>
      <c r="F31" s="98"/>
      <c r="G31" s="98"/>
      <c r="H31" s="98"/>
      <c r="I31" s="99"/>
      <c r="J31" s="98"/>
      <c r="K31" s="487" t="s">
        <v>334</v>
      </c>
      <c r="L31" s="488"/>
      <c r="M31" s="488"/>
      <c r="N31" s="488"/>
      <c r="O31" s="488"/>
      <c r="P31" s="488"/>
      <c r="Q31" s="488"/>
      <c r="R31" s="488"/>
      <c r="S31" s="488"/>
      <c r="T31" s="488"/>
      <c r="U31" s="489"/>
      <c r="V31" s="490">
        <f>SUM(V27:Y29)+V30</f>
        <v>171397</v>
      </c>
      <c r="W31" s="491"/>
      <c r="X31" s="491"/>
      <c r="Y31" s="492"/>
      <c r="Z31" s="135"/>
      <c r="AA31" s="493"/>
      <c r="AB31" s="494"/>
      <c r="AC31" s="98"/>
      <c r="AD31" s="98"/>
      <c r="AE31" s="99"/>
      <c r="AF31" s="98"/>
      <c r="AG31" s="98"/>
      <c r="AH31" s="98"/>
      <c r="AI31" s="98"/>
      <c r="AJ31" s="98"/>
      <c r="AK31" s="98"/>
      <c r="AL31" s="98"/>
      <c r="AM31" s="98"/>
    </row>
    <row r="32" spans="1:39" s="138" customFormat="1" ht="31.5" customHeight="1" thickTop="1">
      <c r="A32" s="98"/>
      <c r="B32" s="98"/>
      <c r="C32" s="98"/>
      <c r="D32" s="98"/>
      <c r="E32" s="98"/>
      <c r="F32" s="98"/>
      <c r="G32" s="98"/>
      <c r="H32" s="98"/>
      <c r="I32" s="99"/>
      <c r="J32" s="98"/>
      <c r="K32" s="495" t="s">
        <v>369</v>
      </c>
      <c r="L32" s="496"/>
      <c r="M32" s="496"/>
      <c r="N32" s="496"/>
      <c r="O32" s="496"/>
      <c r="P32" s="497"/>
      <c r="Q32" s="504" t="s">
        <v>319</v>
      </c>
      <c r="R32" s="505"/>
      <c r="S32" s="505"/>
      <c r="T32" s="505"/>
      <c r="U32" s="506"/>
      <c r="V32" s="507">
        <f>$V$27+($V$30*$V$27/($V$27+$V$28))</f>
        <v>171397</v>
      </c>
      <c r="W32" s="508"/>
      <c r="X32" s="508"/>
      <c r="Y32" s="509"/>
      <c r="Z32" s="136"/>
      <c r="AA32" s="510">
        <f>IF(D22="切り捨て",ROUNDDOWN($V$32*0.1,0),IF(D22="切り上げ",ROUNDUP($V$32*0.1,0),IF(D22="四捨五入",ROUND($V$32*0.1,0),"")))</f>
        <v>17139</v>
      </c>
      <c r="AB32" s="511"/>
      <c r="AC32" s="98"/>
      <c r="AD32" s="98"/>
      <c r="AE32" s="99"/>
      <c r="AF32" s="98"/>
      <c r="AG32" s="98"/>
      <c r="AH32" s="98"/>
      <c r="AI32" s="98"/>
      <c r="AJ32" s="98"/>
      <c r="AK32" s="98"/>
      <c r="AL32" s="98"/>
      <c r="AM32" s="98"/>
    </row>
    <row r="33" spans="1:39" s="138" customFormat="1" ht="31.9" customHeight="1">
      <c r="A33" s="98"/>
      <c r="B33" s="98"/>
      <c r="C33" s="98"/>
      <c r="D33" s="98"/>
      <c r="E33" s="98"/>
      <c r="F33" s="98"/>
      <c r="G33" s="98"/>
      <c r="H33" s="98"/>
      <c r="I33" s="99"/>
      <c r="J33" s="98"/>
      <c r="K33" s="498"/>
      <c r="L33" s="499"/>
      <c r="M33" s="499"/>
      <c r="N33" s="499"/>
      <c r="O33" s="499"/>
      <c r="P33" s="500"/>
      <c r="Q33" s="512" t="s">
        <v>320</v>
      </c>
      <c r="R33" s="513"/>
      <c r="S33" s="513"/>
      <c r="T33" s="513"/>
      <c r="U33" s="514"/>
      <c r="V33" s="515">
        <f>V28+($V$30*$V$28/($V$27+$V$28))</f>
        <v>0</v>
      </c>
      <c r="W33" s="516"/>
      <c r="X33" s="516"/>
      <c r="Y33" s="517"/>
      <c r="Z33" s="137"/>
      <c r="AA33" s="518">
        <f>IF($D$22="切り捨て",ROUNDDOWN($V$33*0.08,0),IF($D22="切り上げ",ROUNDUP($V$33*0.08,0),IF($D22="四捨五入",ROUND($V$33*0.08,0),"")))</f>
        <v>0</v>
      </c>
      <c r="AB33" s="519"/>
      <c r="AC33" s="98"/>
      <c r="AD33" s="98"/>
      <c r="AE33" s="99"/>
      <c r="AF33" s="98"/>
      <c r="AG33" s="98"/>
      <c r="AH33" s="98"/>
      <c r="AI33" s="98"/>
      <c r="AJ33" s="98"/>
      <c r="AK33" s="98"/>
      <c r="AL33" s="98"/>
      <c r="AM33" s="98"/>
    </row>
    <row r="34" spans="1:39" s="138" customFormat="1" ht="31.5" customHeight="1" thickBot="1">
      <c r="A34" s="98"/>
      <c r="B34" s="98"/>
      <c r="C34" s="98"/>
      <c r="D34" s="98"/>
      <c r="E34" s="98"/>
      <c r="F34" s="98"/>
      <c r="G34" s="98"/>
      <c r="H34" s="98"/>
      <c r="I34" s="99"/>
      <c r="J34" s="98"/>
      <c r="K34" s="501"/>
      <c r="L34" s="502"/>
      <c r="M34" s="502"/>
      <c r="N34" s="502"/>
      <c r="O34" s="502"/>
      <c r="P34" s="503"/>
      <c r="Q34" s="520" t="s">
        <v>321</v>
      </c>
      <c r="R34" s="521"/>
      <c r="S34" s="521"/>
      <c r="T34" s="521"/>
      <c r="U34" s="522"/>
      <c r="V34" s="523">
        <f>$V$29</f>
        <v>0</v>
      </c>
      <c r="W34" s="524"/>
      <c r="X34" s="524"/>
      <c r="Y34" s="525"/>
      <c r="Z34" s="189"/>
      <c r="AA34" s="526"/>
      <c r="AB34" s="527"/>
      <c r="AC34" s="98"/>
      <c r="AD34" s="98"/>
      <c r="AE34" s="99"/>
      <c r="AF34" s="98"/>
      <c r="AG34" s="98"/>
      <c r="AH34" s="98"/>
      <c r="AI34" s="98"/>
      <c r="AJ34" s="98"/>
      <c r="AK34" s="98"/>
      <c r="AL34" s="98"/>
      <c r="AM34" s="98"/>
    </row>
    <row r="35" spans="1:39" s="138" customFormat="1" ht="31.9" customHeight="1" thickBot="1">
      <c r="A35" s="98"/>
      <c r="B35" s="98"/>
      <c r="C35" s="98"/>
      <c r="D35" s="98"/>
      <c r="E35" s="98"/>
      <c r="F35" s="98"/>
      <c r="G35" s="98"/>
      <c r="H35" s="98"/>
      <c r="I35" s="99"/>
      <c r="J35" s="98"/>
      <c r="K35" s="470" t="s">
        <v>318</v>
      </c>
      <c r="L35" s="471"/>
      <c r="M35" s="471"/>
      <c r="N35" s="471"/>
      <c r="O35" s="471"/>
      <c r="P35" s="471"/>
      <c r="Q35" s="471"/>
      <c r="R35" s="471"/>
      <c r="S35" s="471"/>
      <c r="T35" s="471"/>
      <c r="U35" s="472"/>
      <c r="V35" s="473">
        <f>SUM(V32:Y34)</f>
        <v>171397</v>
      </c>
      <c r="W35" s="474"/>
      <c r="X35" s="474"/>
      <c r="Y35" s="475"/>
      <c r="Z35" s="135"/>
      <c r="AA35" s="476">
        <f>SUM(AA32:AB34)</f>
        <v>17139</v>
      </c>
      <c r="AB35" s="477"/>
      <c r="AC35" s="98"/>
      <c r="AD35" s="98"/>
      <c r="AE35" s="99"/>
      <c r="AF35" s="98"/>
      <c r="AG35" s="98"/>
      <c r="AH35" s="98"/>
      <c r="AI35" s="98"/>
      <c r="AJ35" s="98"/>
      <c r="AK35" s="98"/>
      <c r="AL35" s="98"/>
      <c r="AM35" s="98"/>
    </row>
    <row r="36" spans="1:39" s="138" customFormat="1" ht="24" customHeight="1" thickTop="1">
      <c r="A36" s="98"/>
      <c r="B36" s="98"/>
      <c r="C36" s="98"/>
      <c r="D36" s="98"/>
      <c r="E36" s="98"/>
      <c r="F36" s="98"/>
      <c r="G36" s="98"/>
      <c r="H36" s="98"/>
      <c r="I36" s="99"/>
      <c r="J36" s="98"/>
      <c r="K36" s="98"/>
      <c r="L36" s="98"/>
      <c r="M36" s="98"/>
      <c r="N36" s="98"/>
      <c r="O36" s="98"/>
      <c r="P36" s="98"/>
      <c r="Q36" s="99"/>
      <c r="R36" s="98"/>
      <c r="S36" s="98"/>
      <c r="T36" s="98"/>
      <c r="U36" s="98"/>
      <c r="V36" s="98"/>
      <c r="W36" s="98"/>
      <c r="X36" s="98"/>
      <c r="Y36" s="99"/>
      <c r="Z36" s="98"/>
      <c r="AA36" s="98"/>
      <c r="AB36" s="98"/>
      <c r="AC36" s="98"/>
      <c r="AD36" s="98"/>
      <c r="AE36" s="99"/>
      <c r="AF36" s="98"/>
      <c r="AG36" s="98"/>
      <c r="AH36" s="98"/>
      <c r="AI36" s="98"/>
      <c r="AJ36" s="98"/>
      <c r="AK36" s="98"/>
      <c r="AL36" s="98"/>
      <c r="AM36" s="98"/>
    </row>
    <row r="37" spans="1:39" s="138" customFormat="1" ht="24" customHeight="1">
      <c r="A37" s="98"/>
      <c r="B37" s="98"/>
      <c r="C37" s="98"/>
      <c r="D37" s="98"/>
      <c r="E37" s="98"/>
      <c r="F37" s="98"/>
      <c r="G37" s="98"/>
      <c r="H37" s="98"/>
      <c r="I37" s="99"/>
      <c r="J37" s="98"/>
      <c r="K37" s="98"/>
      <c r="L37" s="98"/>
      <c r="M37" s="98"/>
      <c r="N37" s="98"/>
      <c r="O37" s="98"/>
      <c r="P37" s="98"/>
      <c r="Q37" s="99"/>
      <c r="R37" s="98"/>
      <c r="S37" s="98"/>
      <c r="T37" s="98"/>
      <c r="U37" s="98"/>
      <c r="V37" s="98"/>
      <c r="W37" s="98"/>
      <c r="X37" s="98"/>
      <c r="Y37" s="99"/>
      <c r="Z37" s="98"/>
      <c r="AA37" s="98"/>
      <c r="AB37" s="98"/>
      <c r="AC37" s="98"/>
      <c r="AD37" s="98"/>
      <c r="AE37" s="99"/>
      <c r="AF37" s="98"/>
      <c r="AG37" s="98"/>
      <c r="AH37" s="98"/>
      <c r="AI37" s="98"/>
      <c r="AJ37" s="98"/>
      <c r="AK37" s="98"/>
      <c r="AL37" s="98"/>
      <c r="AM37" s="98"/>
    </row>
    <row r="38" spans="1:39" s="138" customFormat="1" ht="24" customHeight="1">
      <c r="A38" s="98"/>
      <c r="B38" s="98"/>
      <c r="C38" s="98"/>
      <c r="D38" s="98"/>
      <c r="E38" s="98"/>
      <c r="F38" s="98"/>
      <c r="G38" s="98"/>
      <c r="H38" s="98"/>
      <c r="I38" s="99"/>
      <c r="J38" s="98"/>
      <c r="K38" s="98"/>
      <c r="L38" s="98"/>
      <c r="M38" s="98"/>
      <c r="N38" s="98"/>
      <c r="O38" s="98"/>
      <c r="P38" s="98"/>
      <c r="Q38" s="99"/>
      <c r="R38" s="98"/>
      <c r="S38" s="98"/>
      <c r="T38" s="98"/>
      <c r="U38" s="98"/>
      <c r="V38" s="98"/>
      <c r="W38" s="98"/>
      <c r="X38" s="98"/>
      <c r="Y38" s="99"/>
      <c r="Z38" s="98"/>
      <c r="AA38" s="98"/>
      <c r="AB38" s="98"/>
      <c r="AC38" s="98"/>
      <c r="AD38" s="98"/>
      <c r="AE38" s="99"/>
      <c r="AF38" s="98"/>
      <c r="AG38" s="98"/>
      <c r="AH38" s="98"/>
      <c r="AI38" s="98"/>
      <c r="AJ38" s="98"/>
      <c r="AK38" s="98"/>
      <c r="AL38" s="98"/>
      <c r="AM38" s="98"/>
    </row>
    <row r="39" spans="1:39" s="138" customFormat="1" ht="24" customHeight="1">
      <c r="A39" s="98"/>
      <c r="B39" s="98"/>
      <c r="C39" s="98"/>
      <c r="D39" s="98"/>
      <c r="E39" s="98"/>
      <c r="F39" s="98"/>
      <c r="G39" s="98"/>
      <c r="H39" s="98"/>
      <c r="I39" s="99"/>
      <c r="J39" s="98"/>
      <c r="K39" s="98"/>
      <c r="L39" s="98"/>
      <c r="M39" s="98"/>
      <c r="N39" s="98"/>
      <c r="O39" s="98"/>
      <c r="P39" s="98"/>
      <c r="Q39" s="99"/>
      <c r="R39" s="98"/>
      <c r="S39" s="98"/>
      <c r="T39" s="98"/>
      <c r="U39" s="98"/>
      <c r="V39" s="98"/>
      <c r="W39" s="98"/>
      <c r="X39" s="98"/>
      <c r="Y39" s="99"/>
      <c r="Z39" s="98"/>
      <c r="AA39" s="98"/>
      <c r="AB39" s="98"/>
      <c r="AC39" s="98"/>
      <c r="AD39" s="98"/>
      <c r="AE39" s="99"/>
      <c r="AF39" s="98"/>
      <c r="AG39" s="98"/>
      <c r="AH39" s="98"/>
      <c r="AI39" s="98"/>
      <c r="AJ39" s="98"/>
      <c r="AK39" s="98"/>
      <c r="AL39" s="98"/>
      <c r="AM39" s="98"/>
    </row>
    <row r="40" spans="1:39" s="138" customFormat="1" ht="24" customHeight="1">
      <c r="A40" s="98"/>
      <c r="B40" s="98"/>
      <c r="C40" s="98"/>
      <c r="D40" s="98"/>
      <c r="E40" s="98"/>
      <c r="F40" s="98"/>
      <c r="G40" s="98"/>
      <c r="H40" s="98"/>
      <c r="I40" s="99"/>
      <c r="J40" s="98"/>
      <c r="K40" s="98"/>
      <c r="L40" s="98"/>
      <c r="M40" s="98"/>
      <c r="N40" s="98"/>
      <c r="O40" s="98"/>
      <c r="P40" s="98"/>
      <c r="Q40" s="99"/>
      <c r="R40" s="98"/>
      <c r="S40" s="98"/>
      <c r="T40" s="98"/>
      <c r="U40" s="98"/>
      <c r="V40" s="98"/>
      <c r="W40" s="98"/>
      <c r="X40" s="98"/>
      <c r="Y40" s="99"/>
      <c r="Z40" s="98"/>
      <c r="AA40" s="98"/>
      <c r="AB40" s="98"/>
      <c r="AC40" s="98"/>
      <c r="AD40" s="98"/>
      <c r="AE40" s="99"/>
      <c r="AF40" s="98"/>
      <c r="AG40" s="98"/>
      <c r="AH40" s="98"/>
      <c r="AI40" s="98"/>
      <c r="AJ40" s="98"/>
      <c r="AK40" s="98"/>
      <c r="AL40" s="98"/>
      <c r="AM40" s="98"/>
    </row>
    <row r="41" spans="1:39" s="138" customFormat="1" ht="24" customHeight="1">
      <c r="A41" s="98"/>
      <c r="B41" s="98"/>
      <c r="C41" s="98"/>
      <c r="D41" s="98"/>
      <c r="E41" s="98"/>
      <c r="F41" s="98"/>
      <c r="G41" s="98"/>
      <c r="H41" s="98"/>
      <c r="I41" s="99"/>
      <c r="J41" s="98"/>
      <c r="K41" s="98"/>
      <c r="L41" s="98"/>
      <c r="M41" s="98"/>
      <c r="N41" s="98"/>
      <c r="O41" s="98"/>
      <c r="P41" s="98"/>
      <c r="Q41" s="99"/>
      <c r="R41" s="98"/>
      <c r="S41" s="98"/>
      <c r="T41" s="98"/>
      <c r="U41" s="98"/>
      <c r="V41" s="98"/>
      <c r="W41" s="98"/>
      <c r="X41" s="98"/>
      <c r="Y41" s="99"/>
      <c r="Z41" s="98"/>
      <c r="AA41" s="98"/>
      <c r="AB41" s="98"/>
      <c r="AC41" s="98"/>
      <c r="AD41" s="98"/>
      <c r="AE41" s="99"/>
      <c r="AF41" s="98"/>
      <c r="AG41" s="98"/>
      <c r="AH41" s="98"/>
      <c r="AI41" s="98"/>
      <c r="AJ41" s="98"/>
      <c r="AK41" s="98"/>
      <c r="AL41" s="98"/>
      <c r="AM41" s="98"/>
    </row>
    <row r="42" spans="1:39" s="138" customFormat="1" ht="24" customHeight="1">
      <c r="A42" s="98"/>
      <c r="B42" s="98"/>
      <c r="C42" s="98"/>
      <c r="D42" s="98"/>
      <c r="E42" s="98"/>
      <c r="F42" s="98"/>
      <c r="G42" s="98"/>
      <c r="H42" s="98"/>
      <c r="I42" s="99"/>
      <c r="J42" s="98"/>
      <c r="K42" s="98"/>
      <c r="L42" s="98"/>
      <c r="M42" s="98"/>
      <c r="N42" s="98"/>
      <c r="O42" s="98"/>
      <c r="P42" s="98"/>
      <c r="Q42" s="99"/>
      <c r="R42" s="98"/>
      <c r="S42" s="98"/>
      <c r="T42" s="98"/>
      <c r="U42" s="98"/>
      <c r="V42" s="98"/>
      <c r="W42" s="98"/>
      <c r="X42" s="98"/>
      <c r="Y42" s="99"/>
      <c r="Z42" s="98"/>
      <c r="AA42" s="98"/>
      <c r="AB42" s="98"/>
      <c r="AC42" s="98"/>
      <c r="AD42" s="98"/>
      <c r="AE42" s="99"/>
      <c r="AF42" s="98"/>
      <c r="AG42" s="98"/>
      <c r="AH42" s="98"/>
      <c r="AI42" s="98"/>
      <c r="AJ42" s="98"/>
      <c r="AK42" s="98"/>
      <c r="AL42" s="98"/>
      <c r="AM42" s="98"/>
    </row>
    <row r="43" spans="1:39" s="138" customFormat="1" ht="24" customHeight="1">
      <c r="A43" s="98"/>
      <c r="B43" s="98"/>
      <c r="C43" s="98"/>
      <c r="D43" s="98"/>
      <c r="E43" s="98"/>
      <c r="F43" s="98"/>
      <c r="G43" s="98"/>
      <c r="H43" s="98"/>
      <c r="I43" s="99"/>
      <c r="J43" s="98"/>
      <c r="K43" s="98"/>
      <c r="L43" s="98"/>
      <c r="M43" s="98"/>
      <c r="N43" s="98"/>
      <c r="O43" s="98"/>
      <c r="P43" s="98"/>
      <c r="Q43" s="99"/>
      <c r="R43" s="98"/>
      <c r="S43" s="98"/>
      <c r="T43" s="98"/>
      <c r="U43" s="98"/>
      <c r="V43" s="98"/>
      <c r="W43" s="98"/>
      <c r="X43" s="98"/>
      <c r="Y43" s="99"/>
      <c r="Z43" s="98"/>
      <c r="AA43" s="98"/>
      <c r="AB43" s="98"/>
      <c r="AC43" s="98"/>
      <c r="AD43" s="98"/>
      <c r="AE43" s="99"/>
      <c r="AF43" s="98"/>
      <c r="AG43" s="98"/>
      <c r="AH43" s="98"/>
      <c r="AI43" s="98"/>
      <c r="AJ43" s="98"/>
      <c r="AK43" s="98"/>
      <c r="AL43" s="98"/>
      <c r="AM43" s="98"/>
    </row>
    <row r="44" spans="1:39" s="138" customFormat="1" ht="24" customHeight="1">
      <c r="A44" s="98"/>
      <c r="B44" s="98"/>
      <c r="C44" s="98"/>
      <c r="D44" s="98"/>
      <c r="E44" s="98"/>
      <c r="F44" s="98"/>
      <c r="G44" s="98"/>
      <c r="H44" s="98"/>
      <c r="I44" s="99"/>
      <c r="J44" s="98"/>
      <c r="K44" s="98"/>
      <c r="L44" s="98"/>
      <c r="M44" s="98"/>
      <c r="N44" s="98"/>
      <c r="O44" s="98"/>
      <c r="P44" s="98"/>
      <c r="Q44" s="99"/>
      <c r="R44" s="98"/>
      <c r="S44" s="98"/>
      <c r="T44" s="98"/>
      <c r="U44" s="98"/>
      <c r="V44" s="98"/>
      <c r="W44" s="98"/>
      <c r="X44" s="98"/>
      <c r="Y44" s="99"/>
      <c r="Z44" s="98"/>
      <c r="AA44" s="98"/>
      <c r="AB44" s="98"/>
      <c r="AC44" s="98"/>
      <c r="AD44" s="98"/>
      <c r="AE44" s="99"/>
      <c r="AF44" s="98"/>
      <c r="AG44" s="98"/>
      <c r="AH44" s="98"/>
      <c r="AI44" s="98"/>
      <c r="AJ44" s="98"/>
      <c r="AK44" s="98"/>
      <c r="AL44" s="98"/>
      <c r="AM44" s="98"/>
    </row>
    <row r="45" spans="1:39" s="138" customFormat="1" ht="24" customHeight="1">
      <c r="A45" s="98"/>
      <c r="B45" s="98"/>
      <c r="C45" s="98"/>
      <c r="D45" s="98"/>
      <c r="E45" s="98"/>
      <c r="F45" s="98"/>
      <c r="G45" s="98"/>
      <c r="H45" s="98"/>
      <c r="I45" s="99"/>
      <c r="J45" s="98"/>
      <c r="K45" s="98"/>
      <c r="L45" s="98"/>
      <c r="M45" s="98"/>
      <c r="N45" s="98"/>
      <c r="O45" s="98"/>
      <c r="P45" s="98"/>
      <c r="Q45" s="99"/>
      <c r="R45" s="98"/>
      <c r="S45" s="98"/>
      <c r="T45" s="98"/>
      <c r="U45" s="98"/>
      <c r="V45" s="98"/>
      <c r="W45" s="98"/>
      <c r="X45" s="98"/>
      <c r="Y45" s="99"/>
      <c r="Z45" s="98"/>
      <c r="AA45" s="98"/>
      <c r="AB45" s="98"/>
      <c r="AC45" s="98"/>
      <c r="AD45" s="98"/>
      <c r="AE45" s="99"/>
      <c r="AF45" s="98"/>
      <c r="AG45" s="98"/>
      <c r="AH45" s="98"/>
      <c r="AI45" s="98"/>
      <c r="AJ45" s="98"/>
      <c r="AK45" s="98"/>
      <c r="AL45" s="98"/>
      <c r="AM45" s="98"/>
    </row>
    <row r="46" spans="1:39" s="138" customFormat="1" ht="24" customHeight="1">
      <c r="A46" s="98"/>
      <c r="B46" s="98"/>
      <c r="C46" s="98"/>
      <c r="D46" s="98"/>
      <c r="E46" s="98"/>
      <c r="F46" s="98"/>
      <c r="G46" s="98"/>
      <c r="H46" s="98"/>
      <c r="I46" s="99"/>
      <c r="J46" s="98"/>
      <c r="K46" s="98"/>
      <c r="L46" s="98"/>
      <c r="M46" s="98"/>
      <c r="N46" s="98"/>
      <c r="O46" s="98"/>
      <c r="P46" s="98"/>
      <c r="Q46" s="99"/>
      <c r="R46" s="98"/>
      <c r="S46" s="98"/>
      <c r="T46" s="98"/>
      <c r="U46" s="98"/>
      <c r="V46" s="98"/>
      <c r="W46" s="98"/>
      <c r="X46" s="98"/>
      <c r="Y46" s="99"/>
      <c r="Z46" s="98"/>
      <c r="AA46" s="98"/>
      <c r="AB46" s="98"/>
      <c r="AC46" s="98"/>
      <c r="AD46" s="98"/>
      <c r="AE46" s="99"/>
      <c r="AF46" s="98"/>
      <c r="AG46" s="98"/>
      <c r="AH46" s="98"/>
      <c r="AI46" s="98"/>
      <c r="AJ46" s="98"/>
      <c r="AK46" s="98"/>
      <c r="AL46" s="98"/>
      <c r="AM46" s="98"/>
    </row>
    <row r="47" spans="1:39" s="138" customFormat="1" ht="24" customHeight="1">
      <c r="A47" s="98"/>
      <c r="B47" s="98"/>
      <c r="C47" s="98"/>
      <c r="D47" s="98"/>
      <c r="E47" s="98"/>
      <c r="F47" s="98"/>
      <c r="G47" s="98"/>
      <c r="H47" s="98"/>
      <c r="I47" s="99"/>
      <c r="J47" s="98"/>
      <c r="K47" s="98"/>
      <c r="L47" s="98"/>
      <c r="M47" s="98"/>
      <c r="N47" s="98"/>
      <c r="O47" s="98"/>
      <c r="P47" s="98"/>
      <c r="Q47" s="99"/>
      <c r="R47" s="98"/>
      <c r="S47" s="98"/>
      <c r="T47" s="98"/>
      <c r="U47" s="98"/>
      <c r="V47" s="98"/>
      <c r="W47" s="98"/>
      <c r="X47" s="98"/>
      <c r="Y47" s="99"/>
      <c r="Z47" s="98"/>
      <c r="AA47" s="98"/>
      <c r="AB47" s="98"/>
      <c r="AC47" s="98"/>
      <c r="AD47" s="98"/>
      <c r="AE47" s="99"/>
      <c r="AF47" s="98"/>
      <c r="AG47" s="98"/>
      <c r="AH47" s="98"/>
      <c r="AI47" s="98"/>
      <c r="AJ47" s="98"/>
      <c r="AK47" s="98"/>
      <c r="AL47" s="98"/>
      <c r="AM47" s="98"/>
    </row>
    <row r="48" spans="1:39" s="138" customFormat="1" ht="24" customHeight="1">
      <c r="A48" s="98"/>
      <c r="B48" s="98"/>
      <c r="C48" s="98"/>
      <c r="D48" s="98"/>
      <c r="E48" s="98"/>
      <c r="F48" s="98"/>
      <c r="G48" s="98"/>
      <c r="H48" s="98"/>
      <c r="I48" s="99"/>
      <c r="J48" s="98"/>
      <c r="K48" s="98"/>
      <c r="L48" s="98"/>
      <c r="M48" s="98"/>
      <c r="N48" s="98"/>
      <c r="O48" s="98"/>
      <c r="P48" s="98"/>
      <c r="Q48" s="99"/>
      <c r="R48" s="98"/>
      <c r="S48" s="98"/>
      <c r="T48" s="98"/>
      <c r="U48" s="98"/>
      <c r="V48" s="98"/>
      <c r="W48" s="98"/>
      <c r="X48" s="98"/>
      <c r="Y48" s="99"/>
      <c r="Z48" s="98"/>
      <c r="AA48" s="98"/>
      <c r="AB48" s="98"/>
      <c r="AC48" s="98"/>
      <c r="AD48" s="98"/>
      <c r="AE48" s="99"/>
      <c r="AF48" s="98"/>
      <c r="AG48" s="98"/>
      <c r="AH48" s="98"/>
      <c r="AI48" s="98"/>
      <c r="AJ48" s="98"/>
      <c r="AK48" s="98"/>
      <c r="AL48" s="98"/>
      <c r="AM48" s="98"/>
    </row>
    <row r="49" spans="1:39" s="138" customFormat="1" ht="24" customHeight="1">
      <c r="A49" s="98"/>
      <c r="B49" s="98"/>
      <c r="C49" s="98"/>
      <c r="D49" s="98"/>
      <c r="E49" s="98"/>
      <c r="F49" s="98"/>
      <c r="G49" s="98"/>
      <c r="H49" s="98"/>
      <c r="I49" s="99"/>
      <c r="J49" s="98"/>
      <c r="K49" s="98"/>
      <c r="L49" s="98"/>
      <c r="M49" s="98"/>
      <c r="N49" s="98"/>
      <c r="O49" s="98"/>
      <c r="P49" s="98"/>
      <c r="Q49" s="99"/>
      <c r="R49" s="98"/>
      <c r="S49" s="98"/>
      <c r="T49" s="98"/>
      <c r="U49" s="98"/>
      <c r="V49" s="98"/>
      <c r="W49" s="98"/>
      <c r="X49" s="98"/>
      <c r="Y49" s="99"/>
      <c r="Z49" s="98"/>
      <c r="AA49" s="98"/>
      <c r="AB49" s="98"/>
      <c r="AC49" s="98"/>
      <c r="AD49" s="98"/>
      <c r="AE49" s="99"/>
      <c r="AF49" s="98"/>
      <c r="AG49" s="98"/>
      <c r="AH49" s="98"/>
      <c r="AI49" s="98"/>
      <c r="AJ49" s="98"/>
      <c r="AK49" s="98"/>
      <c r="AL49" s="98"/>
      <c r="AM49" s="98"/>
    </row>
    <row r="50" spans="1:39" s="138" customFormat="1" ht="24" customHeight="1">
      <c r="A50" s="98"/>
      <c r="B50" s="98"/>
      <c r="C50" s="98"/>
      <c r="D50" s="98"/>
      <c r="E50" s="98"/>
      <c r="F50" s="98"/>
      <c r="G50" s="98"/>
      <c r="H50" s="98"/>
      <c r="I50" s="99"/>
      <c r="J50" s="98"/>
      <c r="K50" s="98"/>
      <c r="L50" s="98"/>
      <c r="M50" s="98"/>
      <c r="N50" s="98"/>
      <c r="O50" s="98"/>
      <c r="P50" s="98"/>
      <c r="Q50" s="99"/>
      <c r="R50" s="98"/>
      <c r="S50" s="98"/>
      <c r="T50" s="98"/>
      <c r="U50" s="98"/>
      <c r="V50" s="98"/>
      <c r="W50" s="98"/>
      <c r="X50" s="98"/>
      <c r="Y50" s="99"/>
      <c r="Z50" s="98"/>
      <c r="AA50" s="98"/>
      <c r="AB50" s="98"/>
      <c r="AC50" s="98"/>
      <c r="AD50" s="98"/>
      <c r="AE50" s="99"/>
      <c r="AF50" s="98"/>
      <c r="AG50" s="98"/>
      <c r="AH50" s="98"/>
      <c r="AI50" s="98"/>
      <c r="AJ50" s="98"/>
      <c r="AK50" s="98"/>
      <c r="AL50" s="98"/>
      <c r="AM50" s="98"/>
    </row>
    <row r="51" spans="1:39" s="138" customFormat="1" ht="24" customHeight="1">
      <c r="A51" s="98"/>
      <c r="B51" s="98"/>
      <c r="C51" s="98"/>
      <c r="D51" s="98"/>
      <c r="E51" s="98"/>
      <c r="F51" s="98"/>
      <c r="G51" s="98"/>
      <c r="H51" s="98"/>
      <c r="I51" s="99"/>
      <c r="J51" s="98"/>
      <c r="K51" s="98"/>
      <c r="L51" s="98"/>
      <c r="M51" s="98"/>
      <c r="N51" s="98"/>
      <c r="O51" s="98"/>
      <c r="P51" s="98"/>
      <c r="Q51" s="99"/>
      <c r="R51" s="98"/>
      <c r="S51" s="98"/>
      <c r="T51" s="98"/>
      <c r="U51" s="98"/>
      <c r="V51" s="98"/>
      <c r="W51" s="98"/>
      <c r="X51" s="98"/>
      <c r="Y51" s="99"/>
      <c r="Z51" s="98"/>
      <c r="AA51" s="98"/>
      <c r="AB51" s="98"/>
      <c r="AC51" s="98"/>
      <c r="AD51" s="98"/>
      <c r="AE51" s="99"/>
      <c r="AF51" s="98"/>
      <c r="AG51" s="98"/>
      <c r="AH51" s="98"/>
      <c r="AI51" s="98"/>
      <c r="AJ51" s="98"/>
      <c r="AK51" s="98"/>
      <c r="AL51" s="98"/>
      <c r="AM51" s="98"/>
    </row>
    <row r="52" spans="1:39" s="138" customFormat="1" ht="24" customHeight="1">
      <c r="A52" s="98"/>
      <c r="B52" s="98"/>
      <c r="C52" s="98"/>
      <c r="D52" s="98"/>
      <c r="E52" s="98"/>
      <c r="F52" s="98"/>
      <c r="G52" s="98"/>
      <c r="H52" s="98"/>
      <c r="I52" s="99"/>
      <c r="J52" s="98"/>
      <c r="K52" s="98"/>
      <c r="L52" s="98"/>
      <c r="M52" s="98"/>
      <c r="N52" s="98"/>
      <c r="O52" s="98"/>
      <c r="P52" s="98"/>
      <c r="Q52" s="99"/>
      <c r="R52" s="98"/>
      <c r="S52" s="98"/>
      <c r="T52" s="98"/>
      <c r="U52" s="98"/>
      <c r="V52" s="98"/>
      <c r="W52" s="98"/>
      <c r="X52" s="98"/>
      <c r="Y52" s="99"/>
      <c r="Z52" s="98"/>
      <c r="AA52" s="98"/>
      <c r="AB52" s="98"/>
      <c r="AC52" s="98"/>
      <c r="AD52" s="98"/>
      <c r="AE52" s="99"/>
      <c r="AF52" s="98"/>
      <c r="AG52" s="98"/>
      <c r="AH52" s="98"/>
      <c r="AI52" s="98"/>
      <c r="AJ52" s="98"/>
      <c r="AK52" s="98"/>
      <c r="AL52" s="98"/>
      <c r="AM52" s="98"/>
    </row>
    <row r="53" spans="1:39" s="139" customFormat="1" ht="24" customHeight="1">
      <c r="A53" s="98"/>
      <c r="B53" s="98"/>
      <c r="C53" s="98"/>
      <c r="D53" s="98"/>
      <c r="E53" s="98"/>
      <c r="F53" s="98"/>
      <c r="G53" s="98"/>
      <c r="H53" s="98"/>
      <c r="I53" s="99"/>
      <c r="J53" s="98"/>
      <c r="K53" s="98"/>
      <c r="L53" s="98"/>
      <c r="M53" s="98"/>
      <c r="N53" s="98"/>
      <c r="O53" s="98"/>
      <c r="P53" s="98"/>
      <c r="Q53" s="99"/>
      <c r="R53" s="98"/>
      <c r="S53" s="98"/>
      <c r="T53" s="98"/>
      <c r="U53" s="98"/>
      <c r="V53" s="98"/>
      <c r="W53" s="98"/>
      <c r="X53" s="98"/>
      <c r="Y53" s="99"/>
      <c r="Z53" s="98"/>
      <c r="AA53" s="98"/>
      <c r="AB53" s="98"/>
      <c r="AC53" s="98"/>
      <c r="AD53" s="98"/>
      <c r="AE53" s="99"/>
      <c r="AF53" s="98"/>
      <c r="AG53" s="98"/>
      <c r="AH53" s="98"/>
      <c r="AI53" s="98"/>
      <c r="AJ53" s="98"/>
      <c r="AK53" s="98"/>
      <c r="AL53" s="98"/>
      <c r="AM53" s="98"/>
    </row>
    <row r="54" spans="1:39" ht="19.5" customHeight="1"/>
  </sheetData>
  <sheetProtection formatCells="0" formatColumns="0" formatRows="0" insertColumns="0" insertRows="0" insertHyperlinks="0" deleteColumns="0" deleteRows="0" sort="0" autoFilter="0" pivotTables="0"/>
  <dataConsolidate/>
  <mergeCells count="128">
    <mergeCell ref="AA19:AB19"/>
    <mergeCell ref="AA20:AB20"/>
    <mergeCell ref="AA21:AB21"/>
    <mergeCell ref="AA22:AB22"/>
    <mergeCell ref="AA23:AB23"/>
    <mergeCell ref="AA24:AB24"/>
    <mergeCell ref="AA25:AB25"/>
    <mergeCell ref="AA26:AB26"/>
    <mergeCell ref="V25:Y25"/>
    <mergeCell ref="V26:Y26"/>
    <mergeCell ref="T26:U26"/>
    <mergeCell ref="K26:P26"/>
    <mergeCell ref="Q26:R26"/>
    <mergeCell ref="V24:Y24"/>
    <mergeCell ref="V19:Y19"/>
    <mergeCell ref="V20:Y20"/>
    <mergeCell ref="V21:Y21"/>
    <mergeCell ref="V22:Y22"/>
    <mergeCell ref="V23:Y23"/>
    <mergeCell ref="Q22:R22"/>
    <mergeCell ref="Q23:R23"/>
    <mergeCell ref="Q24:R24"/>
    <mergeCell ref="T25:U25"/>
    <mergeCell ref="K25:P25"/>
    <mergeCell ref="Q25:R25"/>
    <mergeCell ref="T24:U24"/>
    <mergeCell ref="T22:U22"/>
    <mergeCell ref="T23:U23"/>
    <mergeCell ref="K22:P22"/>
    <mergeCell ref="K23:P23"/>
    <mergeCell ref="K24:P24"/>
    <mergeCell ref="A21:C21"/>
    <mergeCell ref="D21:H21"/>
    <mergeCell ref="T21:U21"/>
    <mergeCell ref="A20:C20"/>
    <mergeCell ref="D20:H20"/>
    <mergeCell ref="T20:U20"/>
    <mergeCell ref="A19:C19"/>
    <mergeCell ref="D19:H19"/>
    <mergeCell ref="T19:U19"/>
    <mergeCell ref="K19:P19"/>
    <mergeCell ref="K20:P20"/>
    <mergeCell ref="K21:P21"/>
    <mergeCell ref="Q19:R19"/>
    <mergeCell ref="Q20:R20"/>
    <mergeCell ref="Q21:R21"/>
    <mergeCell ref="V11:AB11"/>
    <mergeCell ref="K16:P16"/>
    <mergeCell ref="Q16:S16"/>
    <mergeCell ref="V16:Y16"/>
    <mergeCell ref="AA16:AB16"/>
    <mergeCell ref="A18:C18"/>
    <mergeCell ref="D18:H18"/>
    <mergeCell ref="T18:U18"/>
    <mergeCell ref="A17:C17"/>
    <mergeCell ref="D17:H17"/>
    <mergeCell ref="T17:U17"/>
    <mergeCell ref="K17:P17"/>
    <mergeCell ref="Q17:R17"/>
    <mergeCell ref="AA18:AB18"/>
    <mergeCell ref="V17:Y17"/>
    <mergeCell ref="V18:Y18"/>
    <mergeCell ref="K18:P18"/>
    <mergeCell ref="AA17:AB17"/>
    <mergeCell ref="Q18:R18"/>
    <mergeCell ref="A3:G4"/>
    <mergeCell ref="K7:M7"/>
    <mergeCell ref="N7:AA7"/>
    <mergeCell ref="K8:M8"/>
    <mergeCell ref="A6:F6"/>
    <mergeCell ref="K6:M6"/>
    <mergeCell ref="A7:C7"/>
    <mergeCell ref="D7:H7"/>
    <mergeCell ref="A8:C8"/>
    <mergeCell ref="D8:H8"/>
    <mergeCell ref="N6:S6"/>
    <mergeCell ref="T6:V6"/>
    <mergeCell ref="W6:AB6"/>
    <mergeCell ref="AB7:AB8"/>
    <mergeCell ref="N8:AA8"/>
    <mergeCell ref="AA27:AB27"/>
    <mergeCell ref="Q28:U28"/>
    <mergeCell ref="V28:Y28"/>
    <mergeCell ref="AA28:AB28"/>
    <mergeCell ref="Q29:U29"/>
    <mergeCell ref="V29:Y29"/>
    <mergeCell ref="AA29:AB29"/>
    <mergeCell ref="J1:U2"/>
    <mergeCell ref="W3:X4"/>
    <mergeCell ref="Y3:AB4"/>
    <mergeCell ref="K12:L12"/>
    <mergeCell ref="M12:N13"/>
    <mergeCell ref="O12:P13"/>
    <mergeCell ref="Q12:U13"/>
    <mergeCell ref="V12:AB13"/>
    <mergeCell ref="K13:L13"/>
    <mergeCell ref="D10:J13"/>
    <mergeCell ref="A16:H16"/>
    <mergeCell ref="T16:U16"/>
    <mergeCell ref="A10:C13"/>
    <mergeCell ref="K10:P10"/>
    <mergeCell ref="M11:N11"/>
    <mergeCell ref="O11:P11"/>
    <mergeCell ref="Q11:U11"/>
    <mergeCell ref="A22:C22"/>
    <mergeCell ref="D22:H22"/>
    <mergeCell ref="K35:U35"/>
    <mergeCell ref="V35:Y35"/>
    <mergeCell ref="AA35:AB35"/>
    <mergeCell ref="Z30:AB30"/>
    <mergeCell ref="K30:U30"/>
    <mergeCell ref="V30:Y30"/>
    <mergeCell ref="K31:U31"/>
    <mergeCell ref="V31:Y31"/>
    <mergeCell ref="AA31:AB31"/>
    <mergeCell ref="K32:P34"/>
    <mergeCell ref="Q32:U32"/>
    <mergeCell ref="V32:Y32"/>
    <mergeCell ref="AA32:AB32"/>
    <mergeCell ref="Q33:U33"/>
    <mergeCell ref="V33:Y33"/>
    <mergeCell ref="AA33:AB33"/>
    <mergeCell ref="Q34:U34"/>
    <mergeCell ref="V34:Y34"/>
    <mergeCell ref="AA34:AB34"/>
    <mergeCell ref="K27:P29"/>
    <mergeCell ref="Q27:U27"/>
    <mergeCell ref="V27:Y27"/>
  </mergeCells>
  <phoneticPr fontId="2"/>
  <dataValidations count="2">
    <dataValidation type="list" allowBlank="1" showInputMessage="1" showErrorMessage="1" errorTitle="注意！！" error="入力値が間違っています。ドロップダウンをご活用ください。_x000a_エラーがある場合はテクノマテリアルまでご連絡ください。" sqref="D21">
      <formula1>INDIRECT(RIGHT(D19,2))</formula1>
    </dataValidation>
    <dataValidation type="list" allowBlank="1" showInputMessage="1" sqref="D17">
      <formula1>工事略称</formula1>
    </dataValidation>
  </dataValidations>
  <printOptions horizontalCentered="1" verticalCentered="1"/>
  <pageMargins left="0.19685039370078741" right="0.19685039370078741" top="0.59055118110236227" bottom="0.39370078740157483" header="0.31496062992125984" footer="0.15748031496062992"/>
  <pageSetup paperSize="9" scale="58" orientation="landscape" r:id="rId1"/>
  <headerFooter alignWithMargins="0">
    <oddFooter>&amp;L&amp;14株式会社テクノマテリアル　ＰC事業部&amp;R&amp;14&amp;P / &amp;N P</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注意！" error="ドロップダウンから選択してください。">
          <x14:formula1>
            <xm:f>★ドロップダウンリスト!$P$2:$S$2</xm:f>
          </x14:formula1>
          <xm:sqref>D19</xm:sqref>
        </x14:dataValidation>
        <x14:dataValidation type="list" allowBlank="1" showInputMessage="1" showErrorMessage="1">
          <x14:formula1>
            <xm:f>★ドロップダウンリスト!$Z$2:$Z$5</xm:f>
          </x14:formula1>
          <xm:sqref>Z17:Z25</xm:sqref>
        </x14:dataValidation>
        <x14:dataValidation type="list" allowBlank="1" showInputMessage="1" showErrorMessage="1" errorTitle="注意！！" error="入力値が間違っています。ドロップダウンをご活用ください。_x000a_エラーがある場合はテクノマテリアルまでご連絡ください。">
          <x14:formula1>
            <xm:f>★ドロップダウンリスト!$AF$3:$AF$6</xm:f>
          </x14:formula1>
          <xm:sqref>D22:H22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3"/>
  <sheetViews>
    <sheetView showGridLines="0" topLeftCell="A10" zoomScale="80" zoomScaleNormal="80" zoomScaleSheetLayoutView="80" workbookViewId="0">
      <selection activeCell="D17" sqref="D17:H17"/>
    </sheetView>
  </sheetViews>
  <sheetFormatPr defaultColWidth="9" defaultRowHeight="13.5"/>
  <cols>
    <col min="1" max="1" width="9.125" style="98" customWidth="1"/>
    <col min="2" max="2" width="18.625" style="98" customWidth="1"/>
    <col min="3" max="3" width="7.125" style="98" customWidth="1"/>
    <col min="4" max="4" width="10.75" style="98" customWidth="1"/>
    <col min="5" max="5" width="3.875" style="98" customWidth="1"/>
    <col min="6" max="7" width="6.125" style="98" customWidth="1"/>
    <col min="8" max="8" width="11.25" style="98" customWidth="1"/>
    <col min="9" max="9" width="6.125" style="99" customWidth="1"/>
    <col min="10" max="10" width="9.625" style="98" customWidth="1"/>
    <col min="11" max="11" width="6.125" style="98" customWidth="1"/>
    <col min="12" max="12" width="9.625" style="98" customWidth="1"/>
    <col min="13" max="13" width="6.125" style="98" customWidth="1"/>
    <col min="14" max="14" width="9.625" style="98" customWidth="1"/>
    <col min="15" max="15" width="6.125" style="98" customWidth="1"/>
    <col min="16" max="16" width="15.125" style="98" customWidth="1"/>
    <col min="17" max="17" width="6.125" style="99" customWidth="1"/>
    <col min="18" max="18" width="9.625" style="98" customWidth="1"/>
    <col min="19" max="19" width="6.125" style="98" customWidth="1"/>
    <col min="20" max="20" width="9.625" style="98" customWidth="1"/>
    <col min="21" max="21" width="6.125" style="98" customWidth="1"/>
    <col min="22" max="22" width="9.625" style="98" customWidth="1"/>
    <col min="23" max="23" width="6.125" style="98" customWidth="1"/>
    <col min="24" max="24" width="9.625" style="98" customWidth="1"/>
    <col min="25" max="25" width="6.125" style="99" customWidth="1"/>
    <col min="26" max="26" width="9.625" style="98" customWidth="1"/>
    <col min="27" max="27" width="6.125" style="98" customWidth="1"/>
    <col min="28" max="28" width="9.625" style="98" customWidth="1"/>
    <col min="29" max="29" width="19.25" style="98" customWidth="1"/>
    <col min="30" max="30" width="9.625" style="98" customWidth="1"/>
    <col min="31" max="31" width="6.125" style="99" customWidth="1"/>
    <col min="32" max="32" width="9.625" style="98" customWidth="1"/>
    <col min="33" max="33" width="6.125" style="98" customWidth="1"/>
    <col min="34" max="34" width="9.625" style="98" customWidth="1"/>
    <col min="35" max="35" width="6.125" style="98" customWidth="1"/>
    <col min="36" max="36" width="9.625" style="98" customWidth="1"/>
    <col min="37" max="37" width="6.125" style="98" customWidth="1"/>
    <col min="38" max="38" width="9.625" style="98" customWidth="1"/>
    <col min="39" max="39" width="8.5" style="98" customWidth="1"/>
    <col min="40" max="40" width="9.25" style="98" bestFit="1" customWidth="1"/>
    <col min="41" max="16384" width="9" style="98"/>
  </cols>
  <sheetData>
    <row r="1" spans="1:31" ht="23.25" customHeight="1">
      <c r="A1" s="97"/>
      <c r="B1" s="97"/>
      <c r="C1" s="97"/>
      <c r="D1" s="97"/>
      <c r="J1" s="300" t="s">
        <v>288</v>
      </c>
      <c r="K1" s="300"/>
      <c r="L1" s="300"/>
      <c r="M1" s="300"/>
      <c r="N1" s="300"/>
      <c r="O1" s="300"/>
      <c r="P1" s="300"/>
      <c r="Q1" s="300"/>
      <c r="R1" s="300"/>
      <c r="S1" s="300"/>
      <c r="T1" s="300"/>
      <c r="U1" s="300"/>
      <c r="V1" s="100"/>
    </row>
    <row r="2" spans="1:31" ht="33" customHeight="1" thickBot="1">
      <c r="A2" s="97"/>
      <c r="B2" s="97"/>
      <c r="C2" s="97"/>
      <c r="D2" s="97"/>
      <c r="H2" s="100"/>
      <c r="I2" s="100"/>
      <c r="J2" s="301"/>
      <c r="K2" s="301"/>
      <c r="L2" s="301"/>
      <c r="M2" s="301"/>
      <c r="N2" s="301"/>
      <c r="O2" s="301"/>
      <c r="P2" s="301"/>
      <c r="Q2" s="301"/>
      <c r="R2" s="301"/>
      <c r="S2" s="301"/>
      <c r="T2" s="301"/>
      <c r="U2" s="301"/>
      <c r="V2" s="100"/>
    </row>
    <row r="3" spans="1:31" ht="18.75" customHeight="1" thickTop="1">
      <c r="A3" s="302" t="s">
        <v>271</v>
      </c>
      <c r="B3" s="302"/>
      <c r="C3" s="302"/>
      <c r="D3" s="302"/>
      <c r="E3" s="302"/>
      <c r="F3" s="302"/>
      <c r="G3" s="302"/>
      <c r="W3" s="303" t="s">
        <v>272</v>
      </c>
      <c r="X3" s="303"/>
      <c r="Y3" s="304">
        <f>DATE(★基本情報入力!B2,★基本情報入力!B3,15)</f>
        <v>45580</v>
      </c>
      <c r="Z3" s="304"/>
      <c r="AA3" s="304"/>
      <c r="AB3" s="304"/>
    </row>
    <row r="4" spans="1:31" ht="34.5" customHeight="1">
      <c r="A4" s="302"/>
      <c r="B4" s="302"/>
      <c r="C4" s="302"/>
      <c r="D4" s="302"/>
      <c r="E4" s="302"/>
      <c r="F4" s="302"/>
      <c r="G4" s="302"/>
      <c r="H4" s="101"/>
      <c r="I4" s="102"/>
      <c r="J4" s="101"/>
      <c r="K4" s="101"/>
      <c r="L4" s="101"/>
      <c r="M4" s="101"/>
      <c r="N4" s="101"/>
      <c r="O4" s="101"/>
      <c r="P4" s="101"/>
      <c r="Q4" s="102"/>
      <c r="R4" s="101"/>
      <c r="S4" s="101"/>
      <c r="T4" s="101"/>
      <c r="U4" s="101"/>
      <c r="V4" s="101"/>
      <c r="W4" s="303"/>
      <c r="X4" s="303"/>
      <c r="Y4" s="304"/>
      <c r="Z4" s="304"/>
      <c r="AA4" s="304"/>
      <c r="AB4" s="304"/>
    </row>
    <row r="5" spans="1:31" ht="22.5" customHeight="1" thickBot="1"/>
    <row r="6" spans="1:31" ht="41.25" customHeight="1" thickTop="1" thickBot="1">
      <c r="A6" s="305" t="s">
        <v>276</v>
      </c>
      <c r="B6" s="305"/>
      <c r="C6" s="305"/>
      <c r="D6" s="305"/>
      <c r="E6" s="305"/>
      <c r="F6" s="305"/>
      <c r="G6" s="103"/>
      <c r="H6" s="103"/>
      <c r="K6" s="306" t="s">
        <v>285</v>
      </c>
      <c r="L6" s="307"/>
      <c r="M6" s="308"/>
      <c r="N6" s="309">
        <f>★基本情報入力!B6</f>
        <v>4000000</v>
      </c>
      <c r="O6" s="310"/>
      <c r="P6" s="310"/>
      <c r="Q6" s="310"/>
      <c r="R6" s="310"/>
      <c r="S6" s="310"/>
      <c r="T6" s="311" t="s">
        <v>284</v>
      </c>
      <c r="U6" s="312"/>
      <c r="V6" s="313"/>
      <c r="W6" s="309" t="str">
        <f>★基本情報入力!B10</f>
        <v>T5010001100900</v>
      </c>
      <c r="X6" s="310"/>
      <c r="Y6" s="310"/>
      <c r="Z6" s="310"/>
      <c r="AA6" s="310"/>
      <c r="AB6" s="314"/>
    </row>
    <row r="7" spans="1:31" ht="41.25" customHeight="1" thickTop="1" thickBot="1">
      <c r="A7" s="315" t="s">
        <v>295</v>
      </c>
      <c r="B7" s="316"/>
      <c r="C7" s="316"/>
      <c r="D7" s="317" t="str">
        <f>VLOOKUP(★基本情報入力!$B$3,★ドロップダウンリスト!$V$3:$W$14,2,FALSE)</f>
        <v>9/16～10/15</v>
      </c>
      <c r="E7" s="317"/>
      <c r="F7" s="317"/>
      <c r="G7" s="317"/>
      <c r="H7" s="318"/>
      <c r="K7" s="319" t="s">
        <v>275</v>
      </c>
      <c r="L7" s="320"/>
      <c r="M7" s="321"/>
      <c r="N7" s="322" t="str">
        <f>★基本情報入力!B7</f>
        <v>千葉県成田市西大須賀550</v>
      </c>
      <c r="O7" s="323"/>
      <c r="P7" s="323"/>
      <c r="Q7" s="323"/>
      <c r="R7" s="323"/>
      <c r="S7" s="323"/>
      <c r="T7" s="323"/>
      <c r="U7" s="323"/>
      <c r="V7" s="323"/>
      <c r="W7" s="323"/>
      <c r="X7" s="323"/>
      <c r="Y7" s="323"/>
      <c r="Z7" s="323"/>
      <c r="AA7" s="323"/>
      <c r="AB7" s="324" t="s">
        <v>273</v>
      </c>
    </row>
    <row r="8" spans="1:31" ht="41.25" customHeight="1" thickBot="1">
      <c r="A8" s="326" t="s">
        <v>283</v>
      </c>
      <c r="B8" s="327"/>
      <c r="C8" s="327"/>
      <c r="D8" s="328">
        <f>$V$35+$AA$35</f>
        <v>113407</v>
      </c>
      <c r="E8" s="328"/>
      <c r="F8" s="328"/>
      <c r="G8" s="328"/>
      <c r="H8" s="329"/>
      <c r="K8" s="330" t="s">
        <v>274</v>
      </c>
      <c r="L8" s="331"/>
      <c r="M8" s="332"/>
      <c r="N8" s="333" t="str">
        <f>★基本情報入力!B8</f>
        <v>株式会社テクノマテリアル</v>
      </c>
      <c r="O8" s="334"/>
      <c r="P8" s="334"/>
      <c r="Q8" s="334"/>
      <c r="R8" s="334"/>
      <c r="S8" s="334"/>
      <c r="T8" s="334"/>
      <c r="U8" s="334"/>
      <c r="V8" s="334"/>
      <c r="W8" s="334"/>
      <c r="X8" s="334"/>
      <c r="Y8" s="334"/>
      <c r="Z8" s="334"/>
      <c r="AA8" s="334"/>
      <c r="AB8" s="325"/>
    </row>
    <row r="9" spans="1:31" ht="20.25" customHeight="1" thickTop="1">
      <c r="A9" s="104"/>
      <c r="B9" s="104"/>
      <c r="C9" s="104"/>
      <c r="D9" s="105"/>
      <c r="E9" s="105"/>
      <c r="F9" s="105"/>
      <c r="G9" s="105"/>
      <c r="H9" s="105"/>
    </row>
    <row r="10" spans="1:31" ht="15.75" customHeight="1">
      <c r="A10" s="359" t="s">
        <v>286</v>
      </c>
      <c r="B10" s="359"/>
      <c r="C10" s="359"/>
      <c r="D10" s="359" t="s">
        <v>296</v>
      </c>
      <c r="E10" s="359"/>
      <c r="F10" s="359"/>
      <c r="G10" s="359"/>
      <c r="H10" s="359"/>
      <c r="I10" s="359"/>
      <c r="J10" s="360"/>
      <c r="K10" s="361" t="s">
        <v>280</v>
      </c>
      <c r="L10" s="362"/>
      <c r="M10" s="362"/>
      <c r="N10" s="362"/>
      <c r="O10" s="362"/>
      <c r="P10" s="362"/>
      <c r="Q10" s="106"/>
      <c r="R10" s="107"/>
      <c r="S10" s="107"/>
      <c r="T10" s="107"/>
      <c r="U10" s="107"/>
      <c r="V10" s="107"/>
      <c r="W10" s="107"/>
      <c r="X10" s="107"/>
      <c r="Y10" s="106"/>
      <c r="Z10" s="107"/>
      <c r="AA10" s="107"/>
      <c r="AB10" s="108"/>
    </row>
    <row r="11" spans="1:31" ht="17.25" customHeight="1">
      <c r="A11" s="359"/>
      <c r="B11" s="359"/>
      <c r="C11" s="359"/>
      <c r="D11" s="359"/>
      <c r="E11" s="359"/>
      <c r="F11" s="359"/>
      <c r="G11" s="359"/>
      <c r="H11" s="359"/>
      <c r="I11" s="359"/>
      <c r="J11" s="360"/>
      <c r="K11" s="109"/>
      <c r="L11" s="110"/>
      <c r="M11" s="363" t="s">
        <v>0</v>
      </c>
      <c r="N11" s="364"/>
      <c r="O11" s="365" t="s">
        <v>279</v>
      </c>
      <c r="P11" s="365"/>
      <c r="Q11" s="365" t="s">
        <v>278</v>
      </c>
      <c r="R11" s="365"/>
      <c r="S11" s="365"/>
      <c r="T11" s="365"/>
      <c r="U11" s="365"/>
      <c r="V11" s="341" t="s">
        <v>277</v>
      </c>
      <c r="W11" s="342"/>
      <c r="X11" s="342"/>
      <c r="Y11" s="342"/>
      <c r="Z11" s="342"/>
      <c r="AA11" s="342"/>
      <c r="AB11" s="343"/>
    </row>
    <row r="12" spans="1:31" ht="30" customHeight="1">
      <c r="A12" s="359"/>
      <c r="B12" s="359"/>
      <c r="C12" s="359"/>
      <c r="D12" s="359"/>
      <c r="E12" s="359"/>
      <c r="F12" s="359"/>
      <c r="G12" s="359"/>
      <c r="H12" s="359"/>
      <c r="I12" s="359"/>
      <c r="J12" s="360"/>
      <c r="K12" s="344" t="s">
        <v>201</v>
      </c>
      <c r="L12" s="345"/>
      <c r="M12" s="346"/>
      <c r="N12" s="347"/>
      <c r="O12" s="346"/>
      <c r="P12" s="347"/>
      <c r="Q12" s="350"/>
      <c r="R12" s="350"/>
      <c r="S12" s="350"/>
      <c r="T12" s="350"/>
      <c r="U12" s="350"/>
      <c r="V12" s="351"/>
      <c r="W12" s="352"/>
      <c r="X12" s="352"/>
      <c r="Y12" s="352"/>
      <c r="Z12" s="352"/>
      <c r="AA12" s="352"/>
      <c r="AB12" s="353"/>
    </row>
    <row r="13" spans="1:31" ht="30" customHeight="1">
      <c r="A13" s="359"/>
      <c r="B13" s="359"/>
      <c r="C13" s="359"/>
      <c r="D13" s="359"/>
      <c r="E13" s="359"/>
      <c r="F13" s="359"/>
      <c r="G13" s="359"/>
      <c r="H13" s="359"/>
      <c r="I13" s="359"/>
      <c r="J13" s="360"/>
      <c r="K13" s="357" t="s">
        <v>281</v>
      </c>
      <c r="L13" s="358"/>
      <c r="M13" s="348"/>
      <c r="N13" s="349"/>
      <c r="O13" s="348"/>
      <c r="P13" s="349"/>
      <c r="Q13" s="350"/>
      <c r="R13" s="350"/>
      <c r="S13" s="350"/>
      <c r="T13" s="350"/>
      <c r="U13" s="350"/>
      <c r="V13" s="354"/>
      <c r="W13" s="355"/>
      <c r="X13" s="355"/>
      <c r="Y13" s="355"/>
      <c r="Z13" s="355"/>
      <c r="AA13" s="355"/>
      <c r="AB13" s="356"/>
    </row>
    <row r="14" spans="1:31" ht="18" customHeight="1">
      <c r="A14" s="111"/>
      <c r="B14" s="111"/>
      <c r="C14" s="111"/>
      <c r="D14" s="112"/>
      <c r="E14" s="112"/>
      <c r="F14" s="112"/>
      <c r="G14" s="112"/>
      <c r="H14" s="112"/>
      <c r="I14" s="113"/>
      <c r="J14" s="112"/>
      <c r="K14" s="114"/>
      <c r="L14" s="114"/>
      <c r="M14" s="114"/>
      <c r="N14" s="114"/>
      <c r="O14" s="114"/>
      <c r="P14" s="114"/>
      <c r="Q14" s="115"/>
      <c r="R14" s="114"/>
      <c r="S14" s="114"/>
      <c r="T14" s="114"/>
      <c r="U14" s="114"/>
      <c r="V14" s="114"/>
      <c r="W14" s="114"/>
      <c r="X14" s="114"/>
      <c r="Y14" s="115"/>
      <c r="Z14" s="114"/>
      <c r="AA14" s="114"/>
      <c r="AB14" s="114"/>
      <c r="AE14" s="98"/>
    </row>
    <row r="15" spans="1:31" ht="18" customHeight="1" thickBot="1">
      <c r="A15" s="116"/>
      <c r="B15" s="116"/>
      <c r="C15" s="116"/>
      <c r="D15" s="117"/>
      <c r="E15" s="117"/>
      <c r="F15" s="118"/>
      <c r="G15" s="117"/>
      <c r="H15" s="117"/>
      <c r="I15" s="119"/>
      <c r="J15" s="117"/>
      <c r="K15" s="120"/>
      <c r="L15" s="120"/>
      <c r="M15" s="120"/>
      <c r="N15" s="120"/>
      <c r="O15" s="120"/>
      <c r="P15" s="120"/>
      <c r="Q15" s="119"/>
      <c r="R15" s="117"/>
      <c r="S15" s="120"/>
      <c r="T15" s="120"/>
      <c r="U15" s="120"/>
      <c r="V15" s="120"/>
      <c r="W15" s="120"/>
      <c r="X15" s="120"/>
      <c r="Y15" s="119"/>
      <c r="Z15" s="117"/>
      <c r="AA15" s="120"/>
      <c r="AB15" s="120"/>
      <c r="AE15" s="98"/>
    </row>
    <row r="16" spans="1:31" ht="36.75" customHeight="1" thickBot="1">
      <c r="A16" s="335" t="s">
        <v>290</v>
      </c>
      <c r="B16" s="335"/>
      <c r="C16" s="335"/>
      <c r="D16" s="335"/>
      <c r="E16" s="335"/>
      <c r="F16" s="335"/>
      <c r="G16" s="335"/>
      <c r="H16" s="335"/>
      <c r="I16" s="98"/>
      <c r="K16" s="336" t="s">
        <v>293</v>
      </c>
      <c r="L16" s="337"/>
      <c r="M16" s="337"/>
      <c r="N16" s="337"/>
      <c r="O16" s="337"/>
      <c r="P16" s="337"/>
      <c r="Q16" s="338" t="s">
        <v>312</v>
      </c>
      <c r="R16" s="337"/>
      <c r="S16" s="339"/>
      <c r="T16" s="338" t="s">
        <v>314</v>
      </c>
      <c r="U16" s="339"/>
      <c r="V16" s="338" t="s">
        <v>315</v>
      </c>
      <c r="W16" s="337"/>
      <c r="X16" s="337"/>
      <c r="Y16" s="339"/>
      <c r="Z16" s="121" t="s">
        <v>317</v>
      </c>
      <c r="AA16" s="338" t="s">
        <v>316</v>
      </c>
      <c r="AB16" s="340"/>
      <c r="AE16" s="98"/>
    </row>
    <row r="17" spans="1:38" ht="36" customHeight="1">
      <c r="A17" s="381" t="s">
        <v>4</v>
      </c>
      <c r="B17" s="382"/>
      <c r="C17" s="382"/>
      <c r="D17" s="544" t="s">
        <v>252</v>
      </c>
      <c r="E17" s="544"/>
      <c r="F17" s="544"/>
      <c r="G17" s="544"/>
      <c r="H17" s="545"/>
      <c r="I17" s="98"/>
      <c r="K17" s="546" t="s">
        <v>412</v>
      </c>
      <c r="L17" s="547"/>
      <c r="M17" s="547"/>
      <c r="N17" s="547"/>
      <c r="O17" s="547"/>
      <c r="P17" s="547"/>
      <c r="Q17" s="548">
        <v>2</v>
      </c>
      <c r="R17" s="549"/>
      <c r="S17" s="85" t="s">
        <v>313</v>
      </c>
      <c r="T17" s="543">
        <v>200</v>
      </c>
      <c r="U17" s="543"/>
      <c r="V17" s="378">
        <f>ROUND(Q17*T17,0)</f>
        <v>400</v>
      </c>
      <c r="W17" s="379"/>
      <c r="X17" s="379"/>
      <c r="Y17" s="380"/>
      <c r="Z17" s="86">
        <v>0.1</v>
      </c>
      <c r="AA17" s="550"/>
      <c r="AB17" s="551"/>
      <c r="AE17" s="98"/>
    </row>
    <row r="18" spans="1:38" ht="36" customHeight="1">
      <c r="A18" s="368" t="s">
        <v>289</v>
      </c>
      <c r="B18" s="369"/>
      <c r="C18" s="369"/>
      <c r="D18" s="565" t="s">
        <v>294</v>
      </c>
      <c r="E18" s="565"/>
      <c r="F18" s="565"/>
      <c r="G18" s="565"/>
      <c r="H18" s="566"/>
      <c r="I18" s="98"/>
      <c r="K18" s="546" t="s">
        <v>413</v>
      </c>
      <c r="L18" s="547"/>
      <c r="M18" s="547"/>
      <c r="N18" s="547"/>
      <c r="O18" s="547"/>
      <c r="P18" s="547"/>
      <c r="Q18" s="548">
        <v>10</v>
      </c>
      <c r="R18" s="549"/>
      <c r="S18" s="85" t="s">
        <v>313</v>
      </c>
      <c r="T18" s="543">
        <v>10524</v>
      </c>
      <c r="U18" s="543"/>
      <c r="V18" s="378">
        <f t="shared" ref="V18:V25" si="0">ROUND(Q18*T18,0)</f>
        <v>105240</v>
      </c>
      <c r="W18" s="379"/>
      <c r="X18" s="379"/>
      <c r="Y18" s="380"/>
      <c r="Z18" s="86">
        <v>0.08</v>
      </c>
      <c r="AA18" s="550"/>
      <c r="AB18" s="551"/>
      <c r="AE18" s="98"/>
    </row>
    <row r="19" spans="1:38" ht="36" customHeight="1">
      <c r="A19" s="368" t="s">
        <v>210</v>
      </c>
      <c r="B19" s="369"/>
      <c r="C19" s="369"/>
      <c r="D19" s="541" t="s">
        <v>167</v>
      </c>
      <c r="E19" s="541"/>
      <c r="F19" s="541"/>
      <c r="G19" s="541"/>
      <c r="H19" s="542"/>
      <c r="I19" s="98"/>
      <c r="K19" s="546"/>
      <c r="L19" s="547"/>
      <c r="M19" s="547"/>
      <c r="N19" s="547"/>
      <c r="O19" s="547"/>
      <c r="P19" s="547"/>
      <c r="Q19" s="548"/>
      <c r="R19" s="549"/>
      <c r="S19" s="85"/>
      <c r="T19" s="543"/>
      <c r="U19" s="543"/>
      <c r="V19" s="378">
        <f t="shared" si="0"/>
        <v>0</v>
      </c>
      <c r="W19" s="379"/>
      <c r="X19" s="379"/>
      <c r="Y19" s="380"/>
      <c r="Z19" s="86"/>
      <c r="AA19" s="550"/>
      <c r="AB19" s="551"/>
      <c r="AE19" s="98"/>
    </row>
    <row r="20" spans="1:38" ht="36" customHeight="1">
      <c r="A20" s="368" t="s">
        <v>35</v>
      </c>
      <c r="B20" s="369"/>
      <c r="C20" s="369"/>
      <c r="D20" s="554" t="str">
        <f>IF(D21=0,"",VLOOKUP(D21,★ドロップダウンリスト!$G$3:$N$176,3,FALSE))</f>
        <v>特定材</v>
      </c>
      <c r="E20" s="554"/>
      <c r="F20" s="554"/>
      <c r="G20" s="554"/>
      <c r="H20" s="555"/>
      <c r="I20" s="98"/>
      <c r="K20" s="546"/>
      <c r="L20" s="547"/>
      <c r="M20" s="547"/>
      <c r="N20" s="547"/>
      <c r="O20" s="547"/>
      <c r="P20" s="547"/>
      <c r="Q20" s="548"/>
      <c r="R20" s="549"/>
      <c r="S20" s="85"/>
      <c r="T20" s="543"/>
      <c r="U20" s="543"/>
      <c r="V20" s="378">
        <f t="shared" si="0"/>
        <v>0</v>
      </c>
      <c r="W20" s="379"/>
      <c r="X20" s="379"/>
      <c r="Y20" s="380"/>
      <c r="Z20" s="86"/>
      <c r="AA20" s="550"/>
      <c r="AB20" s="551"/>
      <c r="AE20" s="98"/>
    </row>
    <row r="21" spans="1:38" ht="36" customHeight="1" thickBot="1">
      <c r="A21" s="563" t="s">
        <v>36</v>
      </c>
      <c r="B21" s="564"/>
      <c r="C21" s="564"/>
      <c r="D21" s="567" t="s">
        <v>64</v>
      </c>
      <c r="E21" s="567"/>
      <c r="F21" s="567"/>
      <c r="G21" s="567"/>
      <c r="H21" s="568"/>
      <c r="I21" s="98"/>
      <c r="K21" s="546"/>
      <c r="L21" s="547"/>
      <c r="M21" s="547"/>
      <c r="N21" s="547"/>
      <c r="O21" s="547"/>
      <c r="P21" s="547"/>
      <c r="Q21" s="548"/>
      <c r="R21" s="549"/>
      <c r="S21" s="85"/>
      <c r="T21" s="543"/>
      <c r="U21" s="543"/>
      <c r="V21" s="378">
        <f t="shared" si="0"/>
        <v>0</v>
      </c>
      <c r="W21" s="379"/>
      <c r="X21" s="379"/>
      <c r="Y21" s="380"/>
      <c r="Z21" s="86"/>
      <c r="AA21" s="550"/>
      <c r="AB21" s="551"/>
      <c r="AE21" s="98"/>
    </row>
    <row r="22" spans="1:38" ht="36" customHeight="1" thickTop="1" thickBot="1">
      <c r="A22" s="466" t="s">
        <v>374</v>
      </c>
      <c r="B22" s="467"/>
      <c r="C22" s="467"/>
      <c r="D22" s="468" t="s">
        <v>375</v>
      </c>
      <c r="E22" s="468"/>
      <c r="F22" s="468"/>
      <c r="G22" s="468"/>
      <c r="H22" s="469"/>
      <c r="I22" s="98"/>
      <c r="K22" s="546"/>
      <c r="L22" s="547"/>
      <c r="M22" s="547"/>
      <c r="N22" s="547"/>
      <c r="O22" s="547"/>
      <c r="P22" s="547"/>
      <c r="Q22" s="548"/>
      <c r="R22" s="549"/>
      <c r="S22" s="85"/>
      <c r="T22" s="543"/>
      <c r="U22" s="543"/>
      <c r="V22" s="378">
        <f t="shared" si="0"/>
        <v>0</v>
      </c>
      <c r="W22" s="379"/>
      <c r="X22" s="379"/>
      <c r="Y22" s="380"/>
      <c r="Z22" s="86"/>
      <c r="AA22" s="550"/>
      <c r="AB22" s="551"/>
      <c r="AE22" s="98"/>
    </row>
    <row r="23" spans="1:38" ht="36" hidden="1" customHeight="1">
      <c r="I23" s="98"/>
      <c r="K23" s="546"/>
      <c r="L23" s="547"/>
      <c r="M23" s="547"/>
      <c r="N23" s="547"/>
      <c r="O23" s="547"/>
      <c r="P23" s="547"/>
      <c r="Q23" s="548"/>
      <c r="R23" s="549"/>
      <c r="S23" s="85"/>
      <c r="T23" s="543"/>
      <c r="U23" s="543"/>
      <c r="V23" s="378">
        <f t="shared" si="0"/>
        <v>0</v>
      </c>
      <c r="W23" s="379"/>
      <c r="X23" s="379"/>
      <c r="Y23" s="380"/>
      <c r="Z23" s="86"/>
      <c r="AA23" s="550"/>
      <c r="AB23" s="551"/>
      <c r="AE23" s="98"/>
    </row>
    <row r="24" spans="1:38" ht="36" hidden="1" customHeight="1">
      <c r="B24" s="117"/>
      <c r="C24" s="117"/>
      <c r="D24" s="117"/>
      <c r="E24" s="117"/>
      <c r="F24" s="117"/>
      <c r="G24" s="117"/>
      <c r="H24" s="117"/>
      <c r="I24" s="123"/>
      <c r="J24" s="120"/>
      <c r="K24" s="546"/>
      <c r="L24" s="547"/>
      <c r="M24" s="547"/>
      <c r="N24" s="547"/>
      <c r="O24" s="547"/>
      <c r="P24" s="547"/>
      <c r="Q24" s="548"/>
      <c r="R24" s="549"/>
      <c r="S24" s="85"/>
      <c r="T24" s="543"/>
      <c r="U24" s="543"/>
      <c r="V24" s="378">
        <f t="shared" si="0"/>
        <v>0</v>
      </c>
      <c r="W24" s="379"/>
      <c r="X24" s="379"/>
      <c r="Y24" s="380"/>
      <c r="Z24" s="86"/>
      <c r="AA24" s="550"/>
      <c r="AB24" s="551"/>
      <c r="AC24" s="120"/>
      <c r="AD24" s="120"/>
      <c r="AE24" s="123"/>
      <c r="AF24" s="120"/>
      <c r="AG24" s="120"/>
      <c r="AH24" s="120"/>
      <c r="AI24" s="120"/>
      <c r="AJ24" s="120"/>
      <c r="AK24" s="120"/>
      <c r="AL24" s="120"/>
    </row>
    <row r="25" spans="1:38" ht="36" hidden="1" customHeight="1">
      <c r="I25" s="98"/>
      <c r="K25" s="546"/>
      <c r="L25" s="547"/>
      <c r="M25" s="547"/>
      <c r="N25" s="547"/>
      <c r="O25" s="547"/>
      <c r="P25" s="547"/>
      <c r="Q25" s="548"/>
      <c r="R25" s="549"/>
      <c r="S25" s="85"/>
      <c r="T25" s="543"/>
      <c r="U25" s="543"/>
      <c r="V25" s="378">
        <f t="shared" si="0"/>
        <v>0</v>
      </c>
      <c r="W25" s="379"/>
      <c r="X25" s="379"/>
      <c r="Y25" s="380"/>
      <c r="Z25" s="86"/>
      <c r="AA25" s="550"/>
      <c r="AB25" s="551"/>
      <c r="AE25" s="98"/>
    </row>
    <row r="26" spans="1:38" ht="36" customHeight="1" thickBot="1">
      <c r="B26" s="117"/>
      <c r="C26" s="117"/>
      <c r="D26" s="117"/>
      <c r="E26" s="117"/>
      <c r="F26" s="117"/>
      <c r="G26" s="117"/>
      <c r="H26" s="117"/>
      <c r="I26" s="123"/>
      <c r="J26" s="120"/>
      <c r="K26" s="124"/>
      <c r="L26" s="125"/>
      <c r="M26" s="125"/>
      <c r="N26" s="125"/>
      <c r="O26" s="125"/>
      <c r="P26" s="125"/>
      <c r="Q26" s="126"/>
      <c r="R26" s="127"/>
      <c r="S26" s="128"/>
      <c r="T26" s="569" t="s">
        <v>332</v>
      </c>
      <c r="U26" s="570"/>
      <c r="V26" s="571">
        <f>SUM(V17:Y25)</f>
        <v>105640</v>
      </c>
      <c r="W26" s="572"/>
      <c r="X26" s="572"/>
      <c r="Y26" s="573"/>
      <c r="Z26" s="129"/>
      <c r="AA26" s="130"/>
      <c r="AB26" s="131"/>
      <c r="AC26" s="120"/>
      <c r="AD26" s="120"/>
      <c r="AE26" s="123"/>
      <c r="AF26" s="120"/>
      <c r="AG26" s="120"/>
      <c r="AH26" s="120"/>
      <c r="AI26" s="120"/>
      <c r="AJ26" s="120"/>
      <c r="AK26" s="120"/>
      <c r="AL26" s="120"/>
    </row>
    <row r="27" spans="1:38" ht="30.75" customHeight="1" thickTop="1">
      <c r="I27" s="98"/>
      <c r="K27" s="495" t="s">
        <v>322</v>
      </c>
      <c r="L27" s="496"/>
      <c r="M27" s="496"/>
      <c r="N27" s="496"/>
      <c r="O27" s="496"/>
      <c r="P27" s="497"/>
      <c r="Q27" s="504" t="s">
        <v>319</v>
      </c>
      <c r="R27" s="505"/>
      <c r="S27" s="505"/>
      <c r="T27" s="505"/>
      <c r="U27" s="506"/>
      <c r="V27" s="528">
        <f>SUMIF($Z$17:$Z$25,"10%",$V$17:$Y$25)</f>
        <v>400</v>
      </c>
      <c r="W27" s="529"/>
      <c r="X27" s="529"/>
      <c r="Y27" s="530"/>
      <c r="Z27" s="132"/>
      <c r="AA27" s="531"/>
      <c r="AB27" s="532"/>
      <c r="AE27" s="98"/>
    </row>
    <row r="28" spans="1:38" ht="30.75" customHeight="1">
      <c r="I28" s="98"/>
      <c r="K28" s="498"/>
      <c r="L28" s="499"/>
      <c r="M28" s="499"/>
      <c r="N28" s="499"/>
      <c r="O28" s="499"/>
      <c r="P28" s="500"/>
      <c r="Q28" s="512" t="s">
        <v>320</v>
      </c>
      <c r="R28" s="513"/>
      <c r="S28" s="513"/>
      <c r="T28" s="513"/>
      <c r="U28" s="514"/>
      <c r="V28" s="515">
        <f>SUMIF($Z$17:$Z$25,"8%",$V$17:$Y$25)</f>
        <v>105240</v>
      </c>
      <c r="W28" s="516"/>
      <c r="X28" s="516"/>
      <c r="Y28" s="517"/>
      <c r="Z28" s="133"/>
      <c r="AA28" s="518"/>
      <c r="AB28" s="519"/>
      <c r="AE28" s="98"/>
    </row>
    <row r="29" spans="1:38" ht="30.75" customHeight="1">
      <c r="B29" s="117"/>
      <c r="C29" s="117"/>
      <c r="D29" s="117"/>
      <c r="E29" s="117"/>
      <c r="F29" s="117"/>
      <c r="G29" s="117"/>
      <c r="H29" s="117"/>
      <c r="I29" s="123"/>
      <c r="J29" s="120"/>
      <c r="K29" s="498"/>
      <c r="L29" s="499"/>
      <c r="M29" s="499"/>
      <c r="N29" s="499"/>
      <c r="O29" s="499"/>
      <c r="P29" s="500"/>
      <c r="Q29" s="533" t="s">
        <v>321</v>
      </c>
      <c r="R29" s="534"/>
      <c r="S29" s="534"/>
      <c r="T29" s="534"/>
      <c r="U29" s="535"/>
      <c r="V29" s="536">
        <f>SUMIF($Z$17:$Z$25,"非課税",$V$17:$Y$25)</f>
        <v>0</v>
      </c>
      <c r="W29" s="537"/>
      <c r="X29" s="537"/>
      <c r="Y29" s="538"/>
      <c r="Z29" s="134"/>
      <c r="AA29" s="539"/>
      <c r="AB29" s="540"/>
      <c r="AC29" s="120"/>
      <c r="AD29" s="120"/>
      <c r="AE29" s="123"/>
      <c r="AF29" s="120"/>
      <c r="AG29" s="120"/>
      <c r="AH29" s="120"/>
      <c r="AI29" s="120"/>
      <c r="AJ29" s="120"/>
      <c r="AK29" s="120"/>
      <c r="AL29" s="120"/>
    </row>
    <row r="30" spans="1:38" ht="30.75" customHeight="1">
      <c r="I30" s="98"/>
      <c r="K30" s="481" t="s">
        <v>333</v>
      </c>
      <c r="L30" s="482"/>
      <c r="M30" s="482"/>
      <c r="N30" s="482"/>
      <c r="O30" s="482"/>
      <c r="P30" s="482"/>
      <c r="Q30" s="482"/>
      <c r="R30" s="482"/>
      <c r="S30" s="482"/>
      <c r="T30" s="482"/>
      <c r="U30" s="483"/>
      <c r="V30" s="484">
        <v>-640</v>
      </c>
      <c r="W30" s="485"/>
      <c r="X30" s="485"/>
      <c r="Y30" s="486"/>
      <c r="Z30" s="478" t="s">
        <v>336</v>
      </c>
      <c r="AA30" s="479"/>
      <c r="AB30" s="480"/>
      <c r="AE30" s="98"/>
    </row>
    <row r="31" spans="1:38" ht="30.75" customHeight="1" thickBot="1">
      <c r="I31" s="98"/>
      <c r="K31" s="487" t="s">
        <v>334</v>
      </c>
      <c r="L31" s="488"/>
      <c r="M31" s="488"/>
      <c r="N31" s="488"/>
      <c r="O31" s="488"/>
      <c r="P31" s="488"/>
      <c r="Q31" s="488"/>
      <c r="R31" s="488"/>
      <c r="S31" s="488"/>
      <c r="T31" s="488"/>
      <c r="U31" s="489"/>
      <c r="V31" s="490">
        <f>SUM(V27:Y29)+V30</f>
        <v>105000</v>
      </c>
      <c r="W31" s="491"/>
      <c r="X31" s="491"/>
      <c r="Y31" s="492"/>
      <c r="Z31" s="135"/>
      <c r="AA31" s="493"/>
      <c r="AB31" s="494"/>
      <c r="AE31" s="98"/>
    </row>
    <row r="32" spans="1:38" ht="30.75" customHeight="1" thickTop="1">
      <c r="I32" s="98"/>
      <c r="K32" s="495" t="s">
        <v>369</v>
      </c>
      <c r="L32" s="496"/>
      <c r="M32" s="496"/>
      <c r="N32" s="496"/>
      <c r="O32" s="496"/>
      <c r="P32" s="497"/>
      <c r="Q32" s="504" t="s">
        <v>319</v>
      </c>
      <c r="R32" s="505"/>
      <c r="S32" s="505"/>
      <c r="T32" s="505"/>
      <c r="U32" s="506"/>
      <c r="V32" s="507">
        <f>$V$27+($V$30*$V$27/($V$27+$V$28))</f>
        <v>397.5766755017039</v>
      </c>
      <c r="W32" s="508"/>
      <c r="X32" s="508"/>
      <c r="Y32" s="509"/>
      <c r="Z32" s="136"/>
      <c r="AA32" s="510">
        <f>IF(D22="切り捨て",ROUNDDOWN($V$32*0.1,0),IF(D22="切り上げ",ROUNDUP($V$32*0.1,0),IF(D22="四捨五入",ROUND($V$32*0.1,0),"")))</f>
        <v>39</v>
      </c>
      <c r="AB32" s="511"/>
      <c r="AE32" s="98"/>
    </row>
    <row r="33" spans="1:39" ht="30.75" customHeight="1">
      <c r="I33" s="98"/>
      <c r="K33" s="498"/>
      <c r="L33" s="499"/>
      <c r="M33" s="499"/>
      <c r="N33" s="499"/>
      <c r="O33" s="499"/>
      <c r="P33" s="500"/>
      <c r="Q33" s="512" t="s">
        <v>320</v>
      </c>
      <c r="R33" s="513"/>
      <c r="S33" s="513"/>
      <c r="T33" s="513"/>
      <c r="U33" s="514"/>
      <c r="V33" s="515">
        <f>V28+($V$30*$V$28/($V$27+$V$28))</f>
        <v>104602.42332449829</v>
      </c>
      <c r="W33" s="516"/>
      <c r="X33" s="516"/>
      <c r="Y33" s="517"/>
      <c r="Z33" s="137"/>
      <c r="AA33" s="518">
        <f>IF($D$22="切り捨て",ROUNDDOWN($V$33*0.08,0),IF($D22="切り上げ",ROUNDUP($V$33*0.08,0),IF($D22="四捨五入",ROUND($V$33*0.08,0),"")))</f>
        <v>8368</v>
      </c>
      <c r="AB33" s="519"/>
      <c r="AE33" s="98"/>
    </row>
    <row r="34" spans="1:39" ht="30.75" customHeight="1" thickBot="1">
      <c r="B34" s="117"/>
      <c r="C34" s="117"/>
      <c r="D34" s="117"/>
      <c r="E34" s="117"/>
      <c r="F34" s="117"/>
      <c r="G34" s="117"/>
      <c r="H34" s="117"/>
      <c r="I34" s="123"/>
      <c r="J34" s="120"/>
      <c r="K34" s="501"/>
      <c r="L34" s="502"/>
      <c r="M34" s="502"/>
      <c r="N34" s="502"/>
      <c r="O34" s="502"/>
      <c r="P34" s="503"/>
      <c r="Q34" s="520" t="s">
        <v>321</v>
      </c>
      <c r="R34" s="521"/>
      <c r="S34" s="521"/>
      <c r="T34" s="521"/>
      <c r="U34" s="522"/>
      <c r="V34" s="523">
        <f>$V$29</f>
        <v>0</v>
      </c>
      <c r="W34" s="524"/>
      <c r="X34" s="524"/>
      <c r="Y34" s="525"/>
      <c r="Z34" s="189"/>
      <c r="AA34" s="526"/>
      <c r="AB34" s="527"/>
      <c r="AC34" s="120"/>
      <c r="AD34" s="120"/>
      <c r="AE34" s="123"/>
      <c r="AF34" s="120"/>
      <c r="AG34" s="120"/>
      <c r="AH34" s="120"/>
      <c r="AI34" s="120"/>
      <c r="AJ34" s="120"/>
      <c r="AK34" s="120"/>
      <c r="AL34" s="120"/>
    </row>
    <row r="35" spans="1:39" ht="30.75" customHeight="1" thickBot="1">
      <c r="I35" s="98"/>
      <c r="K35" s="470" t="s">
        <v>318</v>
      </c>
      <c r="L35" s="471"/>
      <c r="M35" s="471"/>
      <c r="N35" s="471"/>
      <c r="O35" s="471"/>
      <c r="P35" s="471"/>
      <c r="Q35" s="471"/>
      <c r="R35" s="471"/>
      <c r="S35" s="471"/>
      <c r="T35" s="471"/>
      <c r="U35" s="472"/>
      <c r="V35" s="473">
        <f>SUM(V32:Y34)</f>
        <v>105000</v>
      </c>
      <c r="W35" s="474"/>
      <c r="X35" s="474"/>
      <c r="Y35" s="475"/>
      <c r="Z35" s="135"/>
      <c r="AA35" s="476">
        <f>SUM(AA32:AB34)</f>
        <v>8407</v>
      </c>
      <c r="AB35" s="477"/>
      <c r="AE35" s="98"/>
    </row>
    <row r="36" spans="1:39" s="138" customFormat="1" ht="24" customHeight="1" thickTop="1">
      <c r="A36" s="98"/>
      <c r="B36" s="98"/>
      <c r="C36" s="98"/>
      <c r="D36" s="98"/>
      <c r="E36" s="98"/>
      <c r="F36" s="98"/>
      <c r="G36" s="98"/>
      <c r="H36" s="98"/>
      <c r="I36" s="99"/>
      <c r="J36" s="98"/>
      <c r="K36" s="98"/>
      <c r="L36" s="98"/>
      <c r="M36" s="98"/>
      <c r="N36" s="98"/>
      <c r="O36" s="98"/>
      <c r="P36" s="98"/>
      <c r="Q36" s="99"/>
      <c r="R36" s="98"/>
      <c r="S36" s="98"/>
      <c r="T36" s="98"/>
      <c r="U36" s="98"/>
      <c r="V36" s="98"/>
      <c r="W36" s="98"/>
      <c r="X36" s="98"/>
      <c r="Y36" s="99"/>
      <c r="Z36" s="98"/>
      <c r="AA36" s="98"/>
      <c r="AB36" s="98"/>
      <c r="AC36" s="98"/>
      <c r="AD36" s="98"/>
      <c r="AE36" s="99"/>
      <c r="AF36" s="98"/>
      <c r="AG36" s="98"/>
      <c r="AH36" s="98"/>
      <c r="AI36" s="98"/>
      <c r="AJ36" s="98"/>
      <c r="AK36" s="98"/>
      <c r="AL36" s="98"/>
      <c r="AM36" s="98"/>
    </row>
    <row r="37" spans="1:39" s="138" customFormat="1" ht="24" customHeight="1">
      <c r="A37" s="98"/>
      <c r="B37" s="98"/>
      <c r="C37" s="98"/>
      <c r="D37" s="98"/>
      <c r="E37" s="98"/>
      <c r="F37" s="98"/>
      <c r="G37" s="98"/>
      <c r="H37" s="98"/>
      <c r="I37" s="99"/>
      <c r="J37" s="98"/>
      <c r="K37" s="98"/>
      <c r="L37" s="98"/>
      <c r="M37" s="98"/>
      <c r="N37" s="98"/>
      <c r="O37" s="98"/>
      <c r="P37" s="98"/>
      <c r="Q37" s="99"/>
      <c r="R37" s="98"/>
      <c r="S37" s="98"/>
      <c r="T37" s="98"/>
      <c r="U37" s="98"/>
      <c r="V37" s="98"/>
      <c r="W37" s="98"/>
      <c r="X37" s="98"/>
      <c r="Y37" s="99"/>
      <c r="Z37" s="98"/>
      <c r="AA37" s="98"/>
      <c r="AB37" s="98"/>
      <c r="AC37" s="98"/>
      <c r="AD37" s="98"/>
      <c r="AE37" s="99"/>
      <c r="AF37" s="98"/>
      <c r="AG37" s="98"/>
      <c r="AH37" s="98"/>
      <c r="AI37" s="98"/>
      <c r="AJ37" s="98"/>
      <c r="AK37" s="98"/>
      <c r="AL37" s="98"/>
      <c r="AM37" s="98"/>
    </row>
    <row r="38" spans="1:39" s="138" customFormat="1" ht="24" customHeight="1">
      <c r="A38" s="98"/>
      <c r="B38" s="98"/>
      <c r="C38" s="98"/>
      <c r="D38" s="98"/>
      <c r="E38" s="98"/>
      <c r="F38" s="98"/>
      <c r="G38" s="98"/>
      <c r="H38" s="98"/>
      <c r="I38" s="99"/>
      <c r="J38" s="98"/>
      <c r="K38" s="98"/>
      <c r="L38" s="98"/>
      <c r="M38" s="98"/>
      <c r="N38" s="98"/>
      <c r="O38" s="98"/>
      <c r="P38" s="98"/>
      <c r="Q38" s="99"/>
      <c r="R38" s="98"/>
      <c r="S38" s="98"/>
      <c r="T38" s="98"/>
      <c r="U38" s="98"/>
      <c r="V38" s="98"/>
      <c r="W38" s="98"/>
      <c r="X38" s="98"/>
      <c r="Y38" s="99"/>
      <c r="Z38" s="98"/>
      <c r="AA38" s="98"/>
      <c r="AB38" s="98"/>
      <c r="AC38" s="98"/>
      <c r="AD38" s="98"/>
      <c r="AE38" s="99"/>
      <c r="AF38" s="98"/>
      <c r="AG38" s="98"/>
      <c r="AH38" s="98"/>
      <c r="AI38" s="98"/>
      <c r="AJ38" s="98"/>
      <c r="AK38" s="98"/>
      <c r="AL38" s="98"/>
      <c r="AM38" s="98"/>
    </row>
    <row r="39" spans="1:39" s="138" customFormat="1" ht="24" customHeight="1">
      <c r="A39" s="98"/>
      <c r="B39" s="98"/>
      <c r="C39" s="98"/>
      <c r="D39" s="98"/>
      <c r="E39" s="98"/>
      <c r="F39" s="98"/>
      <c r="G39" s="98"/>
      <c r="H39" s="98"/>
      <c r="I39" s="99"/>
      <c r="J39" s="98"/>
      <c r="K39" s="98"/>
      <c r="L39" s="98"/>
      <c r="M39" s="98"/>
      <c r="N39" s="98"/>
      <c r="O39" s="98"/>
      <c r="P39" s="98"/>
      <c r="Q39" s="99"/>
      <c r="R39" s="98"/>
      <c r="S39" s="98"/>
      <c r="T39" s="98"/>
      <c r="U39" s="98"/>
      <c r="V39" s="98"/>
      <c r="W39" s="98"/>
      <c r="X39" s="98"/>
      <c r="Y39" s="99"/>
      <c r="Z39" s="98"/>
      <c r="AA39" s="98"/>
      <c r="AB39" s="98"/>
      <c r="AC39" s="98"/>
      <c r="AD39" s="98"/>
      <c r="AE39" s="99"/>
      <c r="AF39" s="98"/>
      <c r="AG39" s="98"/>
      <c r="AH39" s="98"/>
      <c r="AI39" s="98"/>
      <c r="AJ39" s="98"/>
      <c r="AK39" s="98"/>
      <c r="AL39" s="98"/>
      <c r="AM39" s="98"/>
    </row>
    <row r="40" spans="1:39" s="138" customFormat="1" ht="24" customHeight="1">
      <c r="A40" s="98"/>
      <c r="B40" s="98"/>
      <c r="C40" s="98"/>
      <c r="D40" s="98"/>
      <c r="E40" s="98"/>
      <c r="F40" s="98"/>
      <c r="G40" s="98"/>
      <c r="H40" s="98"/>
      <c r="I40" s="99"/>
      <c r="J40" s="98"/>
      <c r="K40" s="98"/>
      <c r="L40" s="98"/>
      <c r="M40" s="98"/>
      <c r="N40" s="98"/>
      <c r="O40" s="98"/>
      <c r="P40" s="98"/>
      <c r="Q40" s="99"/>
      <c r="R40" s="98"/>
      <c r="S40" s="98"/>
      <c r="T40" s="98"/>
      <c r="U40" s="98"/>
      <c r="V40" s="98"/>
      <c r="W40" s="98"/>
      <c r="X40" s="98"/>
      <c r="Y40" s="99"/>
      <c r="Z40" s="98"/>
      <c r="AA40" s="98"/>
      <c r="AB40" s="98"/>
      <c r="AC40" s="98"/>
      <c r="AD40" s="98"/>
      <c r="AE40" s="99"/>
      <c r="AF40" s="98"/>
      <c r="AG40" s="98"/>
      <c r="AH40" s="98"/>
      <c r="AI40" s="98"/>
      <c r="AJ40" s="98"/>
      <c r="AK40" s="98"/>
      <c r="AL40" s="98"/>
      <c r="AM40" s="98"/>
    </row>
    <row r="41" spans="1:39" s="138" customFormat="1" ht="24" customHeight="1">
      <c r="A41" s="98"/>
      <c r="B41" s="98"/>
      <c r="C41" s="98"/>
      <c r="D41" s="98"/>
      <c r="E41" s="98"/>
      <c r="F41" s="98"/>
      <c r="G41" s="98"/>
      <c r="H41" s="98"/>
      <c r="I41" s="99"/>
      <c r="J41" s="98"/>
      <c r="K41" s="98"/>
      <c r="L41" s="98"/>
      <c r="M41" s="98"/>
      <c r="N41" s="98"/>
      <c r="O41" s="98"/>
      <c r="P41" s="98"/>
      <c r="Q41" s="99"/>
      <c r="R41" s="98"/>
      <c r="S41" s="98"/>
      <c r="T41" s="98"/>
      <c r="U41" s="98"/>
      <c r="V41" s="98"/>
      <c r="W41" s="98"/>
      <c r="X41" s="98"/>
      <c r="Y41" s="99"/>
      <c r="Z41" s="98"/>
      <c r="AA41" s="98"/>
      <c r="AB41" s="98"/>
      <c r="AC41" s="98"/>
      <c r="AD41" s="98"/>
      <c r="AE41" s="99"/>
      <c r="AF41" s="98"/>
      <c r="AG41" s="98"/>
      <c r="AH41" s="98"/>
      <c r="AI41" s="98"/>
      <c r="AJ41" s="98"/>
      <c r="AK41" s="98"/>
      <c r="AL41" s="98"/>
      <c r="AM41" s="98"/>
    </row>
    <row r="42" spans="1:39" s="138" customFormat="1" ht="24" customHeight="1">
      <c r="A42" s="98"/>
      <c r="B42" s="98"/>
      <c r="C42" s="98"/>
      <c r="D42" s="98"/>
      <c r="E42" s="98"/>
      <c r="F42" s="98"/>
      <c r="G42" s="98"/>
      <c r="H42" s="98"/>
      <c r="I42" s="99"/>
      <c r="J42" s="98"/>
      <c r="K42" s="98"/>
      <c r="L42" s="98"/>
      <c r="M42" s="98"/>
      <c r="N42" s="98"/>
      <c r="O42" s="98"/>
      <c r="P42" s="98"/>
      <c r="Q42" s="99"/>
      <c r="R42" s="98"/>
      <c r="S42" s="98"/>
      <c r="T42" s="98"/>
      <c r="U42" s="98"/>
      <c r="V42" s="98"/>
      <c r="W42" s="98"/>
      <c r="X42" s="98"/>
      <c r="Y42" s="99"/>
      <c r="Z42" s="98"/>
      <c r="AA42" s="98"/>
      <c r="AB42" s="98"/>
      <c r="AC42" s="98"/>
      <c r="AD42" s="98"/>
      <c r="AE42" s="99"/>
      <c r="AF42" s="98"/>
      <c r="AG42" s="98"/>
      <c r="AH42" s="98"/>
      <c r="AI42" s="98"/>
      <c r="AJ42" s="98"/>
      <c r="AK42" s="98"/>
      <c r="AL42" s="98"/>
      <c r="AM42" s="98"/>
    </row>
    <row r="43" spans="1:39" s="138" customFormat="1" ht="24" customHeight="1">
      <c r="A43" s="98"/>
      <c r="B43" s="98"/>
      <c r="C43" s="98"/>
      <c r="D43" s="98"/>
      <c r="E43" s="98"/>
      <c r="F43" s="98"/>
      <c r="G43" s="98"/>
      <c r="H43" s="98"/>
      <c r="I43" s="99"/>
      <c r="J43" s="98"/>
      <c r="K43" s="98"/>
      <c r="L43" s="98"/>
      <c r="M43" s="98"/>
      <c r="N43" s="98"/>
      <c r="O43" s="98"/>
      <c r="P43" s="98"/>
      <c r="Q43" s="99"/>
      <c r="R43" s="98"/>
      <c r="S43" s="98"/>
      <c r="T43" s="98"/>
      <c r="U43" s="98"/>
      <c r="V43" s="98"/>
      <c r="W43" s="98"/>
      <c r="X43" s="98"/>
      <c r="Y43" s="99"/>
      <c r="Z43" s="98"/>
      <c r="AA43" s="98"/>
      <c r="AB43" s="98"/>
      <c r="AC43" s="98"/>
      <c r="AD43" s="98"/>
      <c r="AE43" s="99"/>
      <c r="AF43" s="98"/>
      <c r="AG43" s="98"/>
      <c r="AH43" s="98"/>
      <c r="AI43" s="98"/>
      <c r="AJ43" s="98"/>
      <c r="AK43" s="98"/>
      <c r="AL43" s="98"/>
      <c r="AM43" s="98"/>
    </row>
    <row r="44" spans="1:39" s="138" customFormat="1" ht="24" customHeight="1">
      <c r="A44" s="98"/>
      <c r="B44" s="98"/>
      <c r="C44" s="98"/>
      <c r="D44" s="98"/>
      <c r="E44" s="98"/>
      <c r="F44" s="98"/>
      <c r="G44" s="98"/>
      <c r="H44" s="98"/>
      <c r="I44" s="99"/>
      <c r="J44" s="98"/>
      <c r="K44" s="98"/>
      <c r="L44" s="98"/>
      <c r="M44" s="98"/>
      <c r="N44" s="98"/>
      <c r="O44" s="98"/>
      <c r="P44" s="98"/>
      <c r="Q44" s="99"/>
      <c r="R44" s="98"/>
      <c r="S44" s="98"/>
      <c r="T44" s="98"/>
      <c r="U44" s="98"/>
      <c r="V44" s="98"/>
      <c r="W44" s="98"/>
      <c r="X44" s="98"/>
      <c r="Y44" s="99"/>
      <c r="Z44" s="98"/>
      <c r="AA44" s="98"/>
      <c r="AB44" s="98"/>
      <c r="AC44" s="98"/>
      <c r="AD44" s="98"/>
      <c r="AE44" s="99"/>
      <c r="AF44" s="98"/>
      <c r="AG44" s="98"/>
      <c r="AH44" s="98"/>
      <c r="AI44" s="98"/>
      <c r="AJ44" s="98"/>
      <c r="AK44" s="98"/>
      <c r="AL44" s="98"/>
      <c r="AM44" s="98"/>
    </row>
    <row r="45" spans="1:39" s="138" customFormat="1" ht="24" customHeight="1">
      <c r="A45" s="98"/>
      <c r="B45" s="98"/>
      <c r="C45" s="98"/>
      <c r="D45" s="98"/>
      <c r="E45" s="98"/>
      <c r="F45" s="98"/>
      <c r="G45" s="98"/>
      <c r="H45" s="98"/>
      <c r="I45" s="99"/>
      <c r="J45" s="98"/>
      <c r="K45" s="98"/>
      <c r="L45" s="98"/>
      <c r="M45" s="98"/>
      <c r="N45" s="98"/>
      <c r="O45" s="98"/>
      <c r="P45" s="98"/>
      <c r="Q45" s="99"/>
      <c r="R45" s="98"/>
      <c r="S45" s="98"/>
      <c r="T45" s="98"/>
      <c r="U45" s="98"/>
      <c r="V45" s="98"/>
      <c r="W45" s="98"/>
      <c r="X45" s="98"/>
      <c r="Y45" s="99"/>
      <c r="Z45" s="98"/>
      <c r="AA45" s="98"/>
      <c r="AB45" s="98"/>
      <c r="AC45" s="98"/>
      <c r="AD45" s="98"/>
      <c r="AE45" s="99"/>
      <c r="AF45" s="98"/>
      <c r="AG45" s="98"/>
      <c r="AH45" s="98"/>
      <c r="AI45" s="98"/>
      <c r="AJ45" s="98"/>
      <c r="AK45" s="98"/>
      <c r="AL45" s="98"/>
      <c r="AM45" s="98"/>
    </row>
    <row r="46" spans="1:39" s="138" customFormat="1" ht="24" customHeight="1">
      <c r="A46" s="98"/>
      <c r="B46" s="98"/>
      <c r="C46" s="98"/>
      <c r="D46" s="98"/>
      <c r="E46" s="98"/>
      <c r="F46" s="98"/>
      <c r="G46" s="98"/>
      <c r="H46" s="98"/>
      <c r="I46" s="99"/>
      <c r="J46" s="98"/>
      <c r="K46" s="98"/>
      <c r="L46" s="98"/>
      <c r="M46" s="98"/>
      <c r="N46" s="98"/>
      <c r="O46" s="98"/>
      <c r="P46" s="98"/>
      <c r="Q46" s="99"/>
      <c r="R46" s="98"/>
      <c r="S46" s="98"/>
      <c r="T46" s="98"/>
      <c r="U46" s="98"/>
      <c r="V46" s="98"/>
      <c r="W46" s="98"/>
      <c r="X46" s="98"/>
      <c r="Y46" s="99"/>
      <c r="Z46" s="98"/>
      <c r="AA46" s="98"/>
      <c r="AB46" s="98"/>
      <c r="AC46" s="98"/>
      <c r="AD46" s="98"/>
      <c r="AE46" s="99"/>
      <c r="AF46" s="98"/>
      <c r="AG46" s="98"/>
      <c r="AH46" s="98"/>
      <c r="AI46" s="98"/>
      <c r="AJ46" s="98"/>
      <c r="AK46" s="98"/>
      <c r="AL46" s="98"/>
      <c r="AM46" s="98"/>
    </row>
    <row r="47" spans="1:39" s="138" customFormat="1" ht="24" customHeight="1">
      <c r="A47" s="98"/>
      <c r="B47" s="98"/>
      <c r="C47" s="98"/>
      <c r="D47" s="98"/>
      <c r="E47" s="98"/>
      <c r="F47" s="98"/>
      <c r="G47" s="98"/>
      <c r="H47" s="98"/>
      <c r="I47" s="99"/>
      <c r="J47" s="98"/>
      <c r="K47" s="98"/>
      <c r="L47" s="98"/>
      <c r="M47" s="98"/>
      <c r="N47" s="98"/>
      <c r="O47" s="98"/>
      <c r="P47" s="98"/>
      <c r="Q47" s="99"/>
      <c r="R47" s="98"/>
      <c r="S47" s="98"/>
      <c r="T47" s="98"/>
      <c r="U47" s="98"/>
      <c r="V47" s="98"/>
      <c r="W47" s="98"/>
      <c r="X47" s="98"/>
      <c r="Y47" s="99"/>
      <c r="Z47" s="98"/>
      <c r="AA47" s="98"/>
      <c r="AB47" s="98"/>
      <c r="AC47" s="98"/>
      <c r="AD47" s="98"/>
      <c r="AE47" s="99"/>
      <c r="AF47" s="98"/>
      <c r="AG47" s="98"/>
      <c r="AH47" s="98"/>
      <c r="AI47" s="98"/>
      <c r="AJ47" s="98"/>
      <c r="AK47" s="98"/>
      <c r="AL47" s="98"/>
      <c r="AM47" s="98"/>
    </row>
    <row r="48" spans="1:39" s="138" customFormat="1" ht="24" customHeight="1">
      <c r="A48" s="98"/>
      <c r="B48" s="98"/>
      <c r="C48" s="98"/>
      <c r="D48" s="98"/>
      <c r="E48" s="98"/>
      <c r="F48" s="98"/>
      <c r="G48" s="98"/>
      <c r="H48" s="98"/>
      <c r="I48" s="99"/>
      <c r="J48" s="98"/>
      <c r="K48" s="98"/>
      <c r="L48" s="98"/>
      <c r="M48" s="98"/>
      <c r="N48" s="98"/>
      <c r="O48" s="98"/>
      <c r="P48" s="98"/>
      <c r="Q48" s="99"/>
      <c r="R48" s="98"/>
      <c r="S48" s="98"/>
      <c r="T48" s="98"/>
      <c r="U48" s="98"/>
      <c r="V48" s="98"/>
      <c r="W48" s="98"/>
      <c r="X48" s="98"/>
      <c r="Y48" s="99"/>
      <c r="Z48" s="98"/>
      <c r="AA48" s="98"/>
      <c r="AB48" s="98"/>
      <c r="AC48" s="98"/>
      <c r="AD48" s="98"/>
      <c r="AE48" s="99"/>
      <c r="AF48" s="98"/>
      <c r="AG48" s="98"/>
      <c r="AH48" s="98"/>
      <c r="AI48" s="98"/>
      <c r="AJ48" s="98"/>
      <c r="AK48" s="98"/>
      <c r="AL48" s="98"/>
      <c r="AM48" s="98"/>
    </row>
    <row r="49" spans="1:39" s="138" customFormat="1" ht="24" customHeight="1">
      <c r="A49" s="98"/>
      <c r="B49" s="98"/>
      <c r="C49" s="98"/>
      <c r="D49" s="98"/>
      <c r="E49" s="98"/>
      <c r="F49" s="98"/>
      <c r="G49" s="98"/>
      <c r="H49" s="98"/>
      <c r="I49" s="99"/>
      <c r="J49" s="98"/>
      <c r="K49" s="98"/>
      <c r="L49" s="98"/>
      <c r="M49" s="98"/>
      <c r="N49" s="98"/>
      <c r="O49" s="98"/>
      <c r="P49" s="98"/>
      <c r="Q49" s="99"/>
      <c r="R49" s="98"/>
      <c r="S49" s="98"/>
      <c r="T49" s="98"/>
      <c r="U49" s="98"/>
      <c r="V49" s="98"/>
      <c r="W49" s="98"/>
      <c r="X49" s="98"/>
      <c r="Y49" s="99"/>
      <c r="Z49" s="98"/>
      <c r="AA49" s="98"/>
      <c r="AB49" s="98"/>
      <c r="AC49" s="98"/>
      <c r="AD49" s="98"/>
      <c r="AE49" s="99"/>
      <c r="AF49" s="98"/>
      <c r="AG49" s="98"/>
      <c r="AH49" s="98"/>
      <c r="AI49" s="98"/>
      <c r="AJ49" s="98"/>
      <c r="AK49" s="98"/>
      <c r="AL49" s="98"/>
      <c r="AM49" s="98"/>
    </row>
    <row r="50" spans="1:39" s="138" customFormat="1" ht="24" customHeight="1">
      <c r="A50" s="98"/>
      <c r="B50" s="98"/>
      <c r="C50" s="98"/>
      <c r="D50" s="98"/>
      <c r="E50" s="98"/>
      <c r="F50" s="98"/>
      <c r="G50" s="98"/>
      <c r="H50" s="98"/>
      <c r="I50" s="99"/>
      <c r="J50" s="98"/>
      <c r="K50" s="98"/>
      <c r="L50" s="98"/>
      <c r="M50" s="98"/>
      <c r="N50" s="98"/>
      <c r="O50" s="98"/>
      <c r="P50" s="98"/>
      <c r="Q50" s="99"/>
      <c r="R50" s="98"/>
      <c r="S50" s="98"/>
      <c r="T50" s="98"/>
      <c r="U50" s="98"/>
      <c r="V50" s="98"/>
      <c r="W50" s="98"/>
      <c r="X50" s="98"/>
      <c r="Y50" s="99"/>
      <c r="Z50" s="98"/>
      <c r="AA50" s="98"/>
      <c r="AB50" s="98"/>
      <c r="AC50" s="98"/>
      <c r="AD50" s="98"/>
      <c r="AE50" s="99"/>
      <c r="AF50" s="98"/>
      <c r="AG50" s="98"/>
      <c r="AH50" s="98"/>
      <c r="AI50" s="98"/>
      <c r="AJ50" s="98"/>
      <c r="AK50" s="98"/>
      <c r="AL50" s="98"/>
      <c r="AM50" s="98"/>
    </row>
    <row r="51" spans="1:39" s="138" customFormat="1" ht="24" customHeight="1">
      <c r="A51" s="98"/>
      <c r="B51" s="98"/>
      <c r="C51" s="98"/>
      <c r="D51" s="98"/>
      <c r="E51" s="98"/>
      <c r="F51" s="98"/>
      <c r="G51" s="98"/>
      <c r="H51" s="98"/>
      <c r="I51" s="99"/>
      <c r="J51" s="98"/>
      <c r="K51" s="98"/>
      <c r="L51" s="98"/>
      <c r="M51" s="98"/>
      <c r="N51" s="98"/>
      <c r="O51" s="98"/>
      <c r="P51" s="98"/>
      <c r="Q51" s="99"/>
      <c r="R51" s="98"/>
      <c r="S51" s="98"/>
      <c r="T51" s="98"/>
      <c r="U51" s="98"/>
      <c r="V51" s="98"/>
      <c r="W51" s="98"/>
      <c r="X51" s="98"/>
      <c r="Y51" s="99"/>
      <c r="Z51" s="98"/>
      <c r="AA51" s="98"/>
      <c r="AB51" s="98"/>
      <c r="AC51" s="98"/>
      <c r="AD51" s="98"/>
      <c r="AE51" s="99"/>
      <c r="AF51" s="98"/>
      <c r="AG51" s="98"/>
      <c r="AH51" s="98"/>
      <c r="AI51" s="98"/>
      <c r="AJ51" s="98"/>
      <c r="AK51" s="98"/>
      <c r="AL51" s="98"/>
      <c r="AM51" s="98"/>
    </row>
    <row r="52" spans="1:39" s="138" customFormat="1" ht="24" customHeight="1">
      <c r="A52" s="98"/>
      <c r="B52" s="98"/>
      <c r="C52" s="98"/>
      <c r="D52" s="98"/>
      <c r="E52" s="98"/>
      <c r="F52" s="98"/>
      <c r="G52" s="98"/>
      <c r="H52" s="98"/>
      <c r="I52" s="99"/>
      <c r="J52" s="98"/>
      <c r="K52" s="98"/>
      <c r="L52" s="98"/>
      <c r="M52" s="98"/>
      <c r="N52" s="98"/>
      <c r="O52" s="98"/>
      <c r="P52" s="98"/>
      <c r="Q52" s="99"/>
      <c r="R52" s="98"/>
      <c r="S52" s="98"/>
      <c r="T52" s="98"/>
      <c r="U52" s="98"/>
      <c r="V52" s="98"/>
      <c r="W52" s="98"/>
      <c r="X52" s="98"/>
      <c r="Y52" s="99"/>
      <c r="Z52" s="98"/>
      <c r="AA52" s="98"/>
      <c r="AB52" s="98"/>
      <c r="AC52" s="98"/>
      <c r="AD52" s="98"/>
      <c r="AE52" s="99"/>
      <c r="AF52" s="98"/>
      <c r="AG52" s="98"/>
      <c r="AH52" s="98"/>
      <c r="AI52" s="98"/>
      <c r="AJ52" s="98"/>
      <c r="AK52" s="98"/>
      <c r="AL52" s="98"/>
      <c r="AM52" s="98"/>
    </row>
    <row r="53" spans="1:39" s="138" customFormat="1" ht="24" customHeight="1">
      <c r="A53" s="98"/>
      <c r="B53" s="98"/>
      <c r="C53" s="98"/>
      <c r="D53" s="98"/>
      <c r="E53" s="98"/>
      <c r="F53" s="98"/>
      <c r="G53" s="98"/>
      <c r="H53" s="98"/>
      <c r="I53" s="99"/>
      <c r="J53" s="98"/>
      <c r="K53" s="98"/>
      <c r="L53" s="98"/>
      <c r="M53" s="98"/>
      <c r="N53" s="98"/>
      <c r="O53" s="98"/>
      <c r="P53" s="98"/>
      <c r="Q53" s="99"/>
      <c r="R53" s="98"/>
      <c r="S53" s="98"/>
      <c r="T53" s="98"/>
      <c r="U53" s="98"/>
      <c r="V53" s="98"/>
      <c r="W53" s="98"/>
      <c r="X53" s="98"/>
      <c r="Y53" s="99"/>
      <c r="Z53" s="98"/>
      <c r="AA53" s="98"/>
      <c r="AB53" s="98"/>
      <c r="AC53" s="98"/>
      <c r="AD53" s="98"/>
      <c r="AE53" s="99"/>
      <c r="AF53" s="98"/>
      <c r="AG53" s="98"/>
      <c r="AH53" s="98"/>
      <c r="AI53" s="98"/>
      <c r="AJ53" s="98"/>
      <c r="AK53" s="98"/>
      <c r="AL53" s="98"/>
      <c r="AM53" s="98"/>
    </row>
    <row r="54" spans="1:39" s="138" customFormat="1" ht="24" customHeight="1">
      <c r="A54" s="98"/>
      <c r="B54" s="98"/>
      <c r="C54" s="98"/>
      <c r="D54" s="98"/>
      <c r="E54" s="98"/>
      <c r="F54" s="98"/>
      <c r="G54" s="98"/>
      <c r="H54" s="98"/>
      <c r="I54" s="99"/>
      <c r="J54" s="98"/>
      <c r="K54" s="98"/>
      <c r="L54" s="98"/>
      <c r="M54" s="98"/>
      <c r="N54" s="98"/>
      <c r="O54" s="98"/>
      <c r="P54" s="98"/>
      <c r="Q54" s="99"/>
      <c r="R54" s="98"/>
      <c r="S54" s="98"/>
      <c r="T54" s="98"/>
      <c r="U54" s="98"/>
      <c r="V54" s="98"/>
      <c r="W54" s="98"/>
      <c r="X54" s="98"/>
      <c r="Y54" s="99"/>
      <c r="Z54" s="98"/>
      <c r="AA54" s="98"/>
      <c r="AB54" s="98"/>
      <c r="AC54" s="98"/>
      <c r="AD54" s="98"/>
      <c r="AE54" s="99"/>
      <c r="AF54" s="98"/>
      <c r="AG54" s="98"/>
      <c r="AH54" s="98"/>
      <c r="AI54" s="98"/>
      <c r="AJ54" s="98"/>
      <c r="AK54" s="98"/>
      <c r="AL54" s="98"/>
      <c r="AM54" s="98"/>
    </row>
    <row r="55" spans="1:39" s="138" customFormat="1" ht="24" customHeight="1">
      <c r="A55" s="98"/>
      <c r="B55" s="98"/>
      <c r="C55" s="98"/>
      <c r="D55" s="98"/>
      <c r="E55" s="98"/>
      <c r="F55" s="98"/>
      <c r="G55" s="98"/>
      <c r="H55" s="98"/>
      <c r="I55" s="99"/>
      <c r="J55" s="98"/>
      <c r="K55" s="98"/>
      <c r="L55" s="98"/>
      <c r="M55" s="98"/>
      <c r="N55" s="98"/>
      <c r="O55" s="98"/>
      <c r="P55" s="98"/>
      <c r="Q55" s="99"/>
      <c r="R55" s="98"/>
      <c r="S55" s="98"/>
      <c r="T55" s="98"/>
      <c r="U55" s="98"/>
      <c r="V55" s="98"/>
      <c r="W55" s="98"/>
      <c r="X55" s="98"/>
      <c r="Y55" s="99"/>
      <c r="Z55" s="98"/>
      <c r="AA55" s="98"/>
      <c r="AB55" s="98"/>
      <c r="AC55" s="98"/>
      <c r="AD55" s="98"/>
      <c r="AE55" s="99"/>
      <c r="AF55" s="98"/>
      <c r="AG55" s="98"/>
      <c r="AH55" s="98"/>
      <c r="AI55" s="98"/>
      <c r="AJ55" s="98"/>
      <c r="AK55" s="98"/>
      <c r="AL55" s="98"/>
      <c r="AM55" s="98"/>
    </row>
    <row r="56" spans="1:39" s="138" customFormat="1" ht="24" customHeight="1">
      <c r="A56" s="98"/>
      <c r="B56" s="98"/>
      <c r="C56" s="98"/>
      <c r="D56" s="98"/>
      <c r="E56" s="98"/>
      <c r="F56" s="98"/>
      <c r="G56" s="98"/>
      <c r="H56" s="98"/>
      <c r="I56" s="99"/>
      <c r="J56" s="98"/>
      <c r="K56" s="98"/>
      <c r="L56" s="98"/>
      <c r="M56" s="98"/>
      <c r="N56" s="98"/>
      <c r="O56" s="98"/>
      <c r="P56" s="98"/>
      <c r="Q56" s="99"/>
      <c r="R56" s="98"/>
      <c r="S56" s="98"/>
      <c r="T56" s="98"/>
      <c r="U56" s="98"/>
      <c r="V56" s="98"/>
      <c r="W56" s="98"/>
      <c r="X56" s="98"/>
      <c r="Y56" s="99"/>
      <c r="Z56" s="98"/>
      <c r="AA56" s="98"/>
      <c r="AB56" s="98"/>
      <c r="AC56" s="98"/>
      <c r="AD56" s="98"/>
      <c r="AE56" s="99"/>
      <c r="AF56" s="98"/>
      <c r="AG56" s="98"/>
      <c r="AH56" s="98"/>
      <c r="AI56" s="98"/>
      <c r="AJ56" s="98"/>
      <c r="AK56" s="98"/>
      <c r="AL56" s="98"/>
      <c r="AM56" s="98"/>
    </row>
    <row r="57" spans="1:39" s="138" customFormat="1" ht="24" customHeight="1">
      <c r="A57" s="98"/>
      <c r="B57" s="98"/>
      <c r="C57" s="98"/>
      <c r="D57" s="98"/>
      <c r="E57" s="98"/>
      <c r="F57" s="98"/>
      <c r="G57" s="98"/>
      <c r="H57" s="98"/>
      <c r="I57" s="99"/>
      <c r="J57" s="98"/>
      <c r="K57" s="98"/>
      <c r="L57" s="98"/>
      <c r="M57" s="98"/>
      <c r="N57" s="98"/>
      <c r="O57" s="98"/>
      <c r="P57" s="98"/>
      <c r="Q57" s="99"/>
      <c r="R57" s="98"/>
      <c r="S57" s="98"/>
      <c r="T57" s="98"/>
      <c r="U57" s="98"/>
      <c r="V57" s="98"/>
      <c r="W57" s="98"/>
      <c r="X57" s="98"/>
      <c r="Y57" s="99"/>
      <c r="Z57" s="98"/>
      <c r="AA57" s="98"/>
      <c r="AB57" s="98"/>
      <c r="AC57" s="98"/>
      <c r="AD57" s="98"/>
      <c r="AE57" s="99"/>
      <c r="AF57" s="98"/>
      <c r="AG57" s="98"/>
      <c r="AH57" s="98"/>
      <c r="AI57" s="98"/>
      <c r="AJ57" s="98"/>
      <c r="AK57" s="98"/>
      <c r="AL57" s="98"/>
      <c r="AM57" s="98"/>
    </row>
    <row r="58" spans="1:39" s="138" customFormat="1" ht="24" customHeight="1">
      <c r="A58" s="98"/>
      <c r="B58" s="98"/>
      <c r="C58" s="98"/>
      <c r="D58" s="98"/>
      <c r="E58" s="98"/>
      <c r="F58" s="98"/>
      <c r="G58" s="98"/>
      <c r="H58" s="98"/>
      <c r="I58" s="99"/>
      <c r="J58" s="98"/>
      <c r="K58" s="98"/>
      <c r="L58" s="98"/>
      <c r="M58" s="98"/>
      <c r="N58" s="98"/>
      <c r="O58" s="98"/>
      <c r="P58" s="98"/>
      <c r="Q58" s="99"/>
      <c r="R58" s="98"/>
      <c r="S58" s="98"/>
      <c r="T58" s="98"/>
      <c r="U58" s="98"/>
      <c r="V58" s="98"/>
      <c r="W58" s="98"/>
      <c r="X58" s="98"/>
      <c r="Y58" s="99"/>
      <c r="Z58" s="98"/>
      <c r="AA58" s="98"/>
      <c r="AB58" s="98"/>
      <c r="AC58" s="98"/>
      <c r="AD58" s="98"/>
      <c r="AE58" s="99"/>
      <c r="AF58" s="98"/>
      <c r="AG58" s="98"/>
      <c r="AH58" s="98"/>
      <c r="AI58" s="98"/>
      <c r="AJ58" s="98"/>
      <c r="AK58" s="98"/>
      <c r="AL58" s="98"/>
      <c r="AM58" s="98"/>
    </row>
    <row r="59" spans="1:39" s="138" customFormat="1" ht="24" customHeight="1">
      <c r="A59" s="98"/>
      <c r="B59" s="98"/>
      <c r="C59" s="98"/>
      <c r="D59" s="98"/>
      <c r="E59" s="98"/>
      <c r="F59" s="98"/>
      <c r="G59" s="98"/>
      <c r="H59" s="98"/>
      <c r="I59" s="99"/>
      <c r="J59" s="98"/>
      <c r="K59" s="98"/>
      <c r="L59" s="98"/>
      <c r="M59" s="98"/>
      <c r="N59" s="98"/>
      <c r="O59" s="98"/>
      <c r="P59" s="98"/>
      <c r="Q59" s="99"/>
      <c r="R59" s="98"/>
      <c r="S59" s="98"/>
      <c r="T59" s="98"/>
      <c r="U59" s="98"/>
      <c r="V59" s="98"/>
      <c r="W59" s="98"/>
      <c r="X59" s="98"/>
      <c r="Y59" s="99"/>
      <c r="Z59" s="98"/>
      <c r="AA59" s="98"/>
      <c r="AB59" s="98"/>
      <c r="AC59" s="98"/>
      <c r="AD59" s="98"/>
      <c r="AE59" s="99"/>
      <c r="AF59" s="98"/>
      <c r="AG59" s="98"/>
      <c r="AH59" s="98"/>
      <c r="AI59" s="98"/>
      <c r="AJ59" s="98"/>
      <c r="AK59" s="98"/>
      <c r="AL59" s="98"/>
      <c r="AM59" s="98"/>
    </row>
    <row r="60" spans="1:39" s="138" customFormat="1" ht="24" customHeight="1">
      <c r="A60" s="98"/>
      <c r="B60" s="98"/>
      <c r="C60" s="98"/>
      <c r="D60" s="98"/>
      <c r="E60" s="98"/>
      <c r="F60" s="98"/>
      <c r="G60" s="98"/>
      <c r="H60" s="98"/>
      <c r="I60" s="99"/>
      <c r="J60" s="98"/>
      <c r="K60" s="98"/>
      <c r="L60" s="98"/>
      <c r="M60" s="98"/>
      <c r="N60" s="98"/>
      <c r="O60" s="98"/>
      <c r="P60" s="98"/>
      <c r="Q60" s="99"/>
      <c r="R60" s="98"/>
      <c r="S60" s="98"/>
      <c r="T60" s="98"/>
      <c r="U60" s="98"/>
      <c r="V60" s="98"/>
      <c r="W60" s="98"/>
      <c r="X60" s="98"/>
      <c r="Y60" s="99"/>
      <c r="Z60" s="98"/>
      <c r="AA60" s="98"/>
      <c r="AB60" s="98"/>
      <c r="AC60" s="98"/>
      <c r="AD60" s="98"/>
      <c r="AE60" s="99"/>
      <c r="AF60" s="98"/>
      <c r="AG60" s="98"/>
      <c r="AH60" s="98"/>
      <c r="AI60" s="98"/>
      <c r="AJ60" s="98"/>
      <c r="AK60" s="98"/>
      <c r="AL60" s="98"/>
      <c r="AM60" s="98"/>
    </row>
    <row r="61" spans="1:39" s="138" customFormat="1" ht="24" customHeight="1">
      <c r="A61" s="98"/>
      <c r="B61" s="98"/>
      <c r="C61" s="98"/>
      <c r="D61" s="98"/>
      <c r="E61" s="98"/>
      <c r="F61" s="98"/>
      <c r="G61" s="98"/>
      <c r="H61" s="98"/>
      <c r="I61" s="99"/>
      <c r="J61" s="98"/>
      <c r="K61" s="98"/>
      <c r="L61" s="98"/>
      <c r="M61" s="98"/>
      <c r="N61" s="98"/>
      <c r="O61" s="98"/>
      <c r="P61" s="98"/>
      <c r="Q61" s="99"/>
      <c r="R61" s="98"/>
      <c r="S61" s="98"/>
      <c r="T61" s="98"/>
      <c r="U61" s="98"/>
      <c r="V61" s="98"/>
      <c r="W61" s="98"/>
      <c r="X61" s="98"/>
      <c r="Y61" s="99"/>
      <c r="Z61" s="98"/>
      <c r="AA61" s="98"/>
      <c r="AB61" s="98"/>
      <c r="AC61" s="98"/>
      <c r="AD61" s="98"/>
      <c r="AE61" s="99"/>
      <c r="AF61" s="98"/>
      <c r="AG61" s="98"/>
      <c r="AH61" s="98"/>
      <c r="AI61" s="98"/>
      <c r="AJ61" s="98"/>
      <c r="AK61" s="98"/>
      <c r="AL61" s="98"/>
      <c r="AM61" s="98"/>
    </row>
    <row r="62" spans="1:39" s="139" customFormat="1" ht="24" customHeight="1">
      <c r="A62" s="98"/>
      <c r="B62" s="98"/>
      <c r="C62" s="98"/>
      <c r="D62" s="98"/>
      <c r="E62" s="98"/>
      <c r="F62" s="98"/>
      <c r="G62" s="98"/>
      <c r="H62" s="98"/>
      <c r="I62" s="99"/>
      <c r="J62" s="98"/>
      <c r="K62" s="98"/>
      <c r="L62" s="98"/>
      <c r="M62" s="98"/>
      <c r="N62" s="98"/>
      <c r="O62" s="98"/>
      <c r="P62" s="98"/>
      <c r="Q62" s="99"/>
      <c r="R62" s="98"/>
      <c r="S62" s="98"/>
      <c r="T62" s="98"/>
      <c r="U62" s="98"/>
      <c r="V62" s="98"/>
      <c r="W62" s="98"/>
      <c r="X62" s="98"/>
      <c r="Y62" s="99"/>
      <c r="Z62" s="98"/>
      <c r="AA62" s="98"/>
      <c r="AB62" s="98"/>
      <c r="AC62" s="98"/>
      <c r="AD62" s="98"/>
      <c r="AE62" s="99"/>
      <c r="AF62" s="98"/>
      <c r="AG62" s="98"/>
      <c r="AH62" s="98"/>
      <c r="AI62" s="98"/>
      <c r="AJ62" s="98"/>
      <c r="AK62" s="98"/>
      <c r="AL62" s="98"/>
      <c r="AM62" s="98"/>
    </row>
    <row r="63" spans="1:39" ht="19.5" customHeight="1"/>
  </sheetData>
  <dataConsolidate/>
  <mergeCells count="125">
    <mergeCell ref="K35:U35"/>
    <mergeCell ref="V35:Y35"/>
    <mergeCell ref="AA35:AB35"/>
    <mergeCell ref="Q32:U32"/>
    <mergeCell ref="Q33:U33"/>
    <mergeCell ref="Q34:U34"/>
    <mergeCell ref="V29:Y29"/>
    <mergeCell ref="AA29:AB29"/>
    <mergeCell ref="K31:U31"/>
    <mergeCell ref="V31:Y31"/>
    <mergeCell ref="AA31:AB31"/>
    <mergeCell ref="Z30:AB30"/>
    <mergeCell ref="K30:U30"/>
    <mergeCell ref="V30:Y30"/>
    <mergeCell ref="K32:P34"/>
    <mergeCell ref="V32:Y32"/>
    <mergeCell ref="AA32:AB32"/>
    <mergeCell ref="V33:Y33"/>
    <mergeCell ref="AA33:AB33"/>
    <mergeCell ref="V34:Y34"/>
    <mergeCell ref="AA34:AB34"/>
    <mergeCell ref="AA25:AB25"/>
    <mergeCell ref="AA27:AB27"/>
    <mergeCell ref="Q28:U28"/>
    <mergeCell ref="V28:Y28"/>
    <mergeCell ref="AA28:AB28"/>
    <mergeCell ref="Q27:U27"/>
    <mergeCell ref="V27:Y27"/>
    <mergeCell ref="A22:C22"/>
    <mergeCell ref="D22:H22"/>
    <mergeCell ref="AA24:AB24"/>
    <mergeCell ref="T24:U24"/>
    <mergeCell ref="T25:U25"/>
    <mergeCell ref="K24:P24"/>
    <mergeCell ref="Q24:R24"/>
    <mergeCell ref="V24:Y24"/>
    <mergeCell ref="K27:P29"/>
    <mergeCell ref="Q29:U29"/>
    <mergeCell ref="T26:U26"/>
    <mergeCell ref="V26:Y26"/>
    <mergeCell ref="K25:P25"/>
    <mergeCell ref="Q25:R25"/>
    <mergeCell ref="V25:Y25"/>
    <mergeCell ref="AA23:AB23"/>
    <mergeCell ref="V20:Y20"/>
    <mergeCell ref="AA20:AB20"/>
    <mergeCell ref="V21:Y21"/>
    <mergeCell ref="AA21:AB21"/>
    <mergeCell ref="V22:Y22"/>
    <mergeCell ref="AA22:AB22"/>
    <mergeCell ref="V23:Y23"/>
    <mergeCell ref="K20:P20"/>
    <mergeCell ref="Q20:R20"/>
    <mergeCell ref="K22:P22"/>
    <mergeCell ref="Q22:R22"/>
    <mergeCell ref="K23:P23"/>
    <mergeCell ref="Q23:R23"/>
    <mergeCell ref="T22:U22"/>
    <mergeCell ref="T23:U23"/>
    <mergeCell ref="T20:U20"/>
    <mergeCell ref="T21:U21"/>
    <mergeCell ref="Q21:R21"/>
    <mergeCell ref="Q17:R17"/>
    <mergeCell ref="V17:Y17"/>
    <mergeCell ref="AA17:AB17"/>
    <mergeCell ref="K18:P18"/>
    <mergeCell ref="Q18:R18"/>
    <mergeCell ref="V18:Y18"/>
    <mergeCell ref="AA18:AB18"/>
    <mergeCell ref="K19:P19"/>
    <mergeCell ref="Q19:R19"/>
    <mergeCell ref="V19:Y19"/>
    <mergeCell ref="AA19:AB19"/>
    <mergeCell ref="T17:U17"/>
    <mergeCell ref="T18:U18"/>
    <mergeCell ref="T19:U19"/>
    <mergeCell ref="A17:C17"/>
    <mergeCell ref="A18:C18"/>
    <mergeCell ref="A19:C19"/>
    <mergeCell ref="A20:C20"/>
    <mergeCell ref="A21:C21"/>
    <mergeCell ref="A16:H16"/>
    <mergeCell ref="K10:P10"/>
    <mergeCell ref="M11:N11"/>
    <mergeCell ref="O11:P11"/>
    <mergeCell ref="D17:H17"/>
    <mergeCell ref="D18:H18"/>
    <mergeCell ref="D19:H19"/>
    <mergeCell ref="D20:H20"/>
    <mergeCell ref="D21:H21"/>
    <mergeCell ref="K21:P21"/>
    <mergeCell ref="K17:P17"/>
    <mergeCell ref="V11:AB11"/>
    <mergeCell ref="K12:L12"/>
    <mergeCell ref="M12:N13"/>
    <mergeCell ref="O12:P13"/>
    <mergeCell ref="T16:U16"/>
    <mergeCell ref="K16:P16"/>
    <mergeCell ref="Q16:S16"/>
    <mergeCell ref="V16:Y16"/>
    <mergeCell ref="AA16:AB16"/>
    <mergeCell ref="J1:U2"/>
    <mergeCell ref="A3:G4"/>
    <mergeCell ref="W3:X4"/>
    <mergeCell ref="Y3:AB4"/>
    <mergeCell ref="D10:J13"/>
    <mergeCell ref="A10:C13"/>
    <mergeCell ref="K7:M7"/>
    <mergeCell ref="N7:AA7"/>
    <mergeCell ref="K8:M8"/>
    <mergeCell ref="A6:F6"/>
    <mergeCell ref="K6:M6"/>
    <mergeCell ref="A7:C7"/>
    <mergeCell ref="D7:H7"/>
    <mergeCell ref="A8:C8"/>
    <mergeCell ref="D8:H8"/>
    <mergeCell ref="Q12:U13"/>
    <mergeCell ref="V12:AB13"/>
    <mergeCell ref="K13:L13"/>
    <mergeCell ref="N6:S6"/>
    <mergeCell ref="T6:V6"/>
    <mergeCell ref="W6:AB6"/>
    <mergeCell ref="AB7:AB8"/>
    <mergeCell ref="N8:AA8"/>
    <mergeCell ref="Q11:U11"/>
  </mergeCells>
  <phoneticPr fontId="2"/>
  <dataValidations count="2">
    <dataValidation type="list" allowBlank="1" showInputMessage="1" sqref="D17">
      <formula1>工事略称</formula1>
    </dataValidation>
    <dataValidation type="list" allowBlank="1" showInputMessage="1" showErrorMessage="1" errorTitle="注意！！" error="入力値が間違っています。ドロップダウンをご活用ください。_x000a_エラーがある場合はテクノマテリアルまでご連絡ください。" sqref="D21">
      <formula1>INDIRECT(RIGHT(D19,2))</formula1>
    </dataValidation>
  </dataValidations>
  <printOptions horizontalCentered="1" verticalCentered="1"/>
  <pageMargins left="0.19685039370078741" right="0.19685039370078741" top="0.59055118110236227" bottom="0.39370078740157483" header="0.31496062992125984" footer="0.31496062992125984"/>
  <pageSetup paperSize="9" scale="58" orientation="landscape" r:id="rId1"/>
  <headerFooter alignWithMargins="0">
    <oddFooter>&amp;L&amp;14株式会社テクノマテリアル　ＰC事業部&amp;R&amp;14&amp;P / &amp;N P</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注意！" error="ドロップダウンから選択してください。">
          <x14:formula1>
            <xm:f>★ドロップダウンリスト!$P$2:$S$2</xm:f>
          </x14:formula1>
          <xm:sqref>D19</xm:sqref>
        </x14:dataValidation>
        <x14:dataValidation type="list" allowBlank="1" showInputMessage="1" showErrorMessage="1">
          <x14:formula1>
            <xm:f>★ドロップダウンリスト!$Z$2:$Z$5</xm:f>
          </x14:formula1>
          <xm:sqref>Z17:Z25</xm:sqref>
        </x14:dataValidation>
        <x14:dataValidation type="list" allowBlank="1" showInputMessage="1" showErrorMessage="1" errorTitle="注意！！" error="入力値が間違っています。ドロップダウンをご活用ください。_x000a_エラーがある場合はテクノマテリアルまでご連絡ください。">
          <x14:formula1>
            <xm:f>★ドロップダウンリスト!$AF$3:$AF$6</xm:f>
          </x14:formula1>
          <xm:sqref>D22:H22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注！接頭★のシートは必ず残す事</vt:lpstr>
      <vt:lpstr>★基本情報入力 (記入例)</vt:lpstr>
      <vt:lpstr>契約出来高内訳書  記入例</vt:lpstr>
      <vt:lpstr>請求書（契約）記入例</vt:lpstr>
      <vt:lpstr>★基本情報入力</vt:lpstr>
      <vt:lpstr>契約出来高内訳書 </vt:lpstr>
      <vt:lpstr>請求書（契約）</vt:lpstr>
      <vt:lpstr>請求書（単価契約）</vt:lpstr>
      <vt:lpstr>請求書（切）</vt:lpstr>
      <vt:lpstr>支払内訳書</vt:lpstr>
      <vt:lpstr>★ドロップダウンリスト</vt:lpstr>
      <vt:lpstr>'契約出来高内訳書 '!Print_Area</vt:lpstr>
      <vt:lpstr>'契約出来高内訳書  記入例'!Print_Area</vt:lpstr>
      <vt:lpstr>支払内訳書!Print_Area</vt:lpstr>
      <vt:lpstr>'請求書（契約）'!Print_Area</vt:lpstr>
      <vt:lpstr>'請求書（契約）記入例'!Print_Area</vt:lpstr>
      <vt:lpstr>'請求書（切）'!Print_Area</vt:lpstr>
      <vt:lpstr>'請求書（単価契約）'!Print_Area</vt:lpstr>
      <vt:lpstr>'契約出来高内訳書 '!Print_Titles</vt:lpstr>
      <vt:lpstr>'契約出来高内訳書  記入例'!Print_Titles</vt:lpstr>
      <vt:lpstr>外注</vt:lpstr>
      <vt:lpstr>経費</vt:lpstr>
      <vt:lpstr>工事略称</vt:lpstr>
      <vt:lpstr>材料</vt:lpstr>
      <vt:lpstr>要_素</vt:lpstr>
      <vt:lpstr>労務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永友　大樹</cp:lastModifiedBy>
  <cp:lastPrinted>2023-09-15T04:39:03Z</cp:lastPrinted>
  <dcterms:created xsi:type="dcterms:W3CDTF">2019-11-19T05:33:43Z</dcterms:created>
  <dcterms:modified xsi:type="dcterms:W3CDTF">2024-10-11T07:23:27Z</dcterms:modified>
</cp:coreProperties>
</file>